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autoCompressPictures="0"/>
  <mc:AlternateContent xmlns:mc="http://schemas.openxmlformats.org/markup-compatibility/2006">
    <mc:Choice Requires="x15">
      <x15ac:absPath xmlns:x15ac="http://schemas.microsoft.com/office/spreadsheetml/2010/11/ac" url="C:\Users\user\Desktop\ICR\候選人申請表(project)\"/>
    </mc:Choice>
  </mc:AlternateContent>
  <xr:revisionPtr revIDLastSave="0" documentId="8_{820EF408-F60C-43A3-BBC6-328D7086AD71}" xr6:coauthVersionLast="45" xr6:coauthVersionMax="45" xr10:uidLastSave="{00000000-0000-0000-0000-000000000000}"/>
  <bookViews>
    <workbookView xWindow="-120" yWindow="-120" windowWidth="20640" windowHeight="11160" tabRatio="857" activeTab="2" xr2:uid="{00000000-000D-0000-FFFF-FFFF00000000}"/>
  </bookViews>
  <sheets>
    <sheet name="Instructions操作指南" sheetId="13" r:id="rId1"/>
    <sheet name="Example範例" sheetId="17" r:id="rId2"/>
    <sheet name="Candidate Scores候選人分數" sheetId="19" r:id="rId3"/>
  </sheets>
  <definedNames>
    <definedName name="_xlnm.Print_Area" localSheetId="2">'Candidate Scores候選人分數'!$B$2:$J$57</definedName>
    <definedName name="_xlnm.Print_Area" localSheetId="1">Example範例!$B$2:$J$57</definedName>
    <definedName name="_xlnm.Print_Area" localSheetId="0">Instructions操作指南!$A$1:$D$20</definedName>
  </definedNames>
  <calcPr calcId="18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1" i="19" l="1"/>
  <c r="D51" i="19"/>
  <c r="E98" i="19"/>
  <c r="E99" i="19"/>
  <c r="B57" i="19"/>
  <c r="E51" i="19"/>
  <c r="E50" i="19"/>
  <c r="D50" i="19"/>
  <c r="E49" i="19"/>
  <c r="D49" i="19"/>
  <c r="E48" i="19"/>
  <c r="D48" i="19"/>
  <c r="E44" i="19"/>
  <c r="D44" i="19"/>
  <c r="B43" i="19"/>
  <c r="M31" i="19"/>
  <c r="M32" i="19"/>
  <c r="M33" i="19" s="1"/>
  <c r="B31" i="19"/>
  <c r="B30" i="19"/>
  <c r="M18" i="19"/>
  <c r="M19" i="19"/>
  <c r="M20" i="19"/>
  <c r="B20" i="19" s="1"/>
  <c r="M21" i="19"/>
  <c r="M22" i="19" s="1"/>
  <c r="B19" i="19"/>
  <c r="B18" i="19"/>
  <c r="B17" i="19"/>
  <c r="M10" i="19"/>
  <c r="M11" i="19"/>
  <c r="B11" i="19" s="1"/>
  <c r="M12" i="19"/>
  <c r="M13" i="19" s="1"/>
  <c r="B10" i="19"/>
  <c r="B9" i="19"/>
  <c r="D5" i="19"/>
  <c r="J3" i="19"/>
  <c r="J3" i="17"/>
  <c r="B57" i="17"/>
  <c r="D51" i="17"/>
  <c r="E51" i="17"/>
  <c r="G51" i="17"/>
  <c r="E50" i="17"/>
  <c r="D50" i="17"/>
  <c r="E49" i="17"/>
  <c r="D49" i="17"/>
  <c r="E48" i="17"/>
  <c r="D48" i="17"/>
  <c r="E44" i="17"/>
  <c r="D44" i="17"/>
  <c r="M18" i="17"/>
  <c r="M19" i="17"/>
  <c r="M20" i="17"/>
  <c r="M21" i="17"/>
  <c r="B21" i="17" s="1"/>
  <c r="M22" i="17"/>
  <c r="M23" i="17" s="1"/>
  <c r="M10" i="17"/>
  <c r="M11" i="17"/>
  <c r="M12" i="17"/>
  <c r="M13" i="17"/>
  <c r="E14" i="17"/>
  <c r="D14" i="17"/>
  <c r="E98" i="17"/>
  <c r="E99" i="17"/>
  <c r="M31" i="17"/>
  <c r="M32" i="17"/>
  <c r="M33" i="17"/>
  <c r="M34" i="17"/>
  <c r="M35" i="17"/>
  <c r="M36" i="17"/>
  <c r="M37" i="17" s="1"/>
  <c r="B43" i="17"/>
  <c r="B35" i="17"/>
  <c r="B34" i="17"/>
  <c r="B33" i="17"/>
  <c r="B32" i="17"/>
  <c r="B31" i="17"/>
  <c r="B30" i="17"/>
  <c r="B20" i="17"/>
  <c r="B19" i="17"/>
  <c r="B18" i="17"/>
  <c r="B17" i="17"/>
  <c r="B13" i="17"/>
  <c r="B12" i="17"/>
  <c r="B11" i="17"/>
  <c r="B10" i="17"/>
  <c r="B9" i="17"/>
  <c r="D5" i="17"/>
  <c r="B23" i="17" l="1"/>
  <c r="M24" i="17"/>
  <c r="B22" i="19"/>
  <c r="M23" i="19"/>
  <c r="B37" i="17"/>
  <c r="M38" i="17"/>
  <c r="B13" i="19"/>
  <c r="E14" i="19"/>
  <c r="D14" i="19"/>
  <c r="B33" i="19"/>
  <c r="M34" i="19"/>
  <c r="B36" i="17"/>
  <c r="B32" i="19"/>
  <c r="B22" i="17"/>
  <c r="B12" i="19"/>
  <c r="B21" i="19"/>
  <c r="M24" i="19" l="1"/>
  <c r="B23" i="19"/>
  <c r="M35" i="19"/>
  <c r="B34" i="19"/>
  <c r="M39" i="17"/>
  <c r="B38" i="17"/>
  <c r="B24" i="17"/>
  <c r="M25" i="17"/>
  <c r="B25" i="17" l="1"/>
  <c r="M26" i="17"/>
  <c r="M36" i="19"/>
  <c r="B35" i="19"/>
  <c r="B39" i="17"/>
  <c r="M40" i="17"/>
  <c r="B24" i="19"/>
  <c r="M25" i="19"/>
  <c r="M26" i="19" l="1"/>
  <c r="B25" i="19"/>
  <c r="M37" i="19"/>
  <c r="B36" i="19"/>
  <c r="M41" i="17"/>
  <c r="B40" i="17"/>
  <c r="E27" i="17"/>
  <c r="B26" i="17"/>
  <c r="D27" i="17"/>
  <c r="B37" i="19" l="1"/>
  <c r="M38" i="19"/>
  <c r="B41" i="17"/>
  <c r="M42" i="17"/>
  <c r="B42" i="17" s="1"/>
  <c r="E27" i="19"/>
  <c r="D27" i="19"/>
  <c r="B26" i="19"/>
  <c r="B38" i="19" l="1"/>
  <c r="M39" i="19"/>
  <c r="M40" i="19" l="1"/>
  <c r="B39" i="19"/>
  <c r="M41" i="19" l="1"/>
  <c r="B40" i="19"/>
  <c r="B41" i="19" l="1"/>
  <c r="M42" i="19"/>
  <c r="B42" i="19" s="1"/>
</calcChain>
</file>

<file path=xl/sharedStrings.xml><?xml version="1.0" encoding="utf-8"?>
<sst xmlns="http://schemas.openxmlformats.org/spreadsheetml/2006/main" count="144" uniqueCount="90">
  <si>
    <t>Level:</t>
  </si>
  <si>
    <t>Summary</t>
  </si>
  <si>
    <t>Note: Self-Assessment scores are for information only</t>
  </si>
  <si>
    <t>Josiah L. Carberry</t>
  </si>
  <si>
    <t>Domain:</t>
  </si>
  <si>
    <t>Level D</t>
  </si>
  <si>
    <t>Project</t>
  </si>
  <si>
    <t>Prefix for ICB references</t>
  </si>
  <si>
    <t>Number of ICB elements for this domain</t>
  </si>
  <si>
    <t>Text for D5</t>
  </si>
  <si>
    <t>I can provide clear and convincing evidence of my knowledge about this competence element.</t>
  </si>
  <si>
    <t xml:space="preserve">Number green:  </t>
  </si>
  <si>
    <t>Green</t>
  </si>
  <si>
    <t>Amber</t>
  </si>
  <si>
    <t>Red</t>
  </si>
  <si>
    <t>Blank</t>
  </si>
  <si>
    <t>I can provide clear and convincing evidence of my skills and abilities for this competence element in a project of sufficient complexity for the level I am applying for.</t>
  </si>
  <si>
    <t>I can provide clear and convincing evidence of my skills and abilities for this competence element in a programme of sufficient complexity for the level I am applying for.</t>
  </si>
  <si>
    <t>I can provide clear and convincing evidence of my skills and abilities for this competence element in a portfolio of sufficient complexity for the level I am applying for.</t>
  </si>
  <si>
    <t>Levels A, B, C</t>
  </si>
  <si>
    <t>version 1.0</t>
  </si>
  <si>
    <t>如果您對此表單或使用它有問題有疑問，請通過以下方式聯繫我們：</t>
    <phoneticPr fontId="10" type="noConversion"/>
  </si>
  <si>
    <t>Questions or Problems?
疑問和問題？</t>
    <phoneticPr fontId="10" type="noConversion"/>
  </si>
  <si>
    <t>1.  General Information 一般導引</t>
    <phoneticPr fontId="10" type="noConversion"/>
  </si>
  <si>
    <t>TPMA,tpma.pm@gmail.com／Line@ ID：@uns7215z</t>
    <phoneticPr fontId="10" type="noConversion"/>
  </si>
  <si>
    <t>2.  Instructions 說明</t>
    <phoneticPr fontId="10" type="noConversion"/>
  </si>
  <si>
    <r>
      <t xml:space="preserve">Enter values for both columns: </t>
    </r>
    <r>
      <rPr>
        <sz val="10"/>
        <color theme="9" tint="-0.249977111117893"/>
        <rFont val="微軟正黑體"/>
        <family val="2"/>
        <charset val="136"/>
      </rPr>
      <t>Knowledge</t>
    </r>
    <r>
      <rPr>
        <sz val="10"/>
        <color theme="1"/>
        <rFont val="微軟正黑體"/>
        <family val="2"/>
        <charset val="136"/>
      </rPr>
      <t xml:space="preserve"> and </t>
    </r>
    <r>
      <rPr>
        <sz val="10"/>
        <color theme="9" tint="-0.249977111117893"/>
        <rFont val="微軟正黑體"/>
        <family val="2"/>
        <charset val="136"/>
      </rPr>
      <t>Skills and Ability</t>
    </r>
    <r>
      <rPr>
        <sz val="10"/>
        <color theme="1"/>
        <rFont val="微軟正黑體"/>
        <family val="2"/>
        <charset val="136"/>
      </rPr>
      <t xml:space="preserve">.
</t>
    </r>
    <r>
      <rPr>
        <b/>
        <sz val="10"/>
        <color theme="1"/>
        <rFont val="微軟正黑體"/>
        <family val="2"/>
        <charset val="136"/>
      </rPr>
      <t>輸入兩列的值：知識，技能和能力。</t>
    </r>
    <phoneticPr fontId="10" type="noConversion"/>
  </si>
  <si>
    <r>
      <t xml:space="preserve">Enter values for </t>
    </r>
    <r>
      <rPr>
        <sz val="10"/>
        <color theme="9" tint="-0.249977111117893"/>
        <rFont val="微軟正黑體"/>
        <family val="2"/>
        <charset val="136"/>
      </rPr>
      <t>Knowledge</t>
    </r>
    <r>
      <rPr>
        <sz val="10"/>
        <color theme="1"/>
        <rFont val="微軟正黑體"/>
        <family val="2"/>
        <charset val="136"/>
      </rPr>
      <t xml:space="preserve"> only. </t>
    </r>
    <r>
      <rPr>
        <b/>
        <sz val="10"/>
        <color theme="1"/>
        <rFont val="微軟正黑體"/>
        <family val="2"/>
        <charset val="136"/>
      </rPr>
      <t>僅輸入知識的值</t>
    </r>
    <r>
      <rPr>
        <sz val="10"/>
        <color theme="1"/>
        <rFont val="微軟正黑體"/>
        <family val="2"/>
        <charset val="136"/>
      </rPr>
      <t>。</t>
    </r>
    <phoneticPr fontId="10" type="noConversion"/>
  </si>
  <si>
    <r>
      <t xml:space="preserve">Enter your name and the level you are applying for (A, B, C, or D) at the top of the </t>
    </r>
    <r>
      <rPr>
        <sz val="10"/>
        <color theme="9" tint="-0.249977111117893"/>
        <rFont val="微軟正黑體"/>
        <family val="2"/>
        <charset val="136"/>
      </rPr>
      <t>Candidate Scores</t>
    </r>
    <r>
      <rPr>
        <sz val="10"/>
        <color theme="1"/>
        <rFont val="微軟正黑體"/>
        <family val="2"/>
        <charset val="136"/>
      </rPr>
      <t xml:space="preserve"> worksheet.
</t>
    </r>
    <r>
      <rPr>
        <b/>
        <sz val="10"/>
        <color theme="1"/>
        <rFont val="微軟正黑體"/>
        <family val="2"/>
        <charset val="136"/>
      </rPr>
      <t>在候選分數工作表的頂部輸入您的姓名和申請的級別（A，B，C或D）</t>
    </r>
    <r>
      <rPr>
        <sz val="10"/>
        <color theme="1"/>
        <rFont val="微軟正黑體"/>
        <family val="2"/>
        <charset val="136"/>
      </rPr>
      <t>。</t>
    </r>
    <phoneticPr fontId="10" type="noConversion"/>
  </si>
  <si>
    <t>Name and Level
姓名和級別</t>
    <phoneticPr fontId="10" type="noConversion"/>
  </si>
  <si>
    <r>
      <rPr>
        <b/>
        <sz val="9"/>
        <color theme="1"/>
        <rFont val="細明體"/>
        <family val="3"/>
        <charset val="136"/>
      </rPr>
      <t>備註，評論，證據（可選</t>
    </r>
    <r>
      <rPr>
        <b/>
        <sz val="9"/>
        <color theme="1"/>
        <rFont val="Arial"/>
        <family val="2"/>
      </rPr>
      <t>;</t>
    </r>
    <r>
      <rPr>
        <b/>
        <sz val="9"/>
        <color theme="1"/>
        <rFont val="細明體"/>
        <family val="3"/>
        <charset val="136"/>
      </rPr>
      <t>供候選人使用）</t>
    </r>
    <r>
      <rPr>
        <b/>
        <sz val="8"/>
        <color theme="1"/>
        <rFont val="細明體"/>
        <family val="3"/>
        <charset val="136"/>
      </rPr>
      <t xml:space="preserve">
</t>
    </r>
    <r>
      <rPr>
        <b/>
        <sz val="8"/>
        <color theme="1"/>
        <rFont val="Arial"/>
        <family val="2"/>
      </rPr>
      <t xml:space="preserve"> Notes, comments, evidence (optional; for candidate use)</t>
    </r>
    <phoneticPr fontId="10" type="noConversion"/>
  </si>
  <si>
    <r>
      <rPr>
        <b/>
        <sz val="9"/>
        <color theme="1"/>
        <rFont val="細明體"/>
        <family val="3"/>
        <charset val="136"/>
      </rPr>
      <t>知識</t>
    </r>
    <r>
      <rPr>
        <b/>
        <sz val="9"/>
        <color theme="1"/>
        <rFont val="Arial"/>
        <family val="2"/>
      </rPr>
      <t>Knowledge
(All Levels)</t>
    </r>
    <phoneticPr fontId="10" type="noConversion"/>
  </si>
  <si>
    <r>
      <rPr>
        <b/>
        <sz val="9"/>
        <color theme="1"/>
        <rFont val="細明體"/>
        <family val="3"/>
        <charset val="136"/>
      </rPr>
      <t>技能和能力</t>
    </r>
    <r>
      <rPr>
        <b/>
        <sz val="9"/>
        <color theme="1"/>
        <rFont val="Arial"/>
        <family val="2"/>
      </rPr>
      <t>Skills and
Abilities
(A, B, C)</t>
    </r>
    <phoneticPr fontId="10" type="noConversion"/>
  </si>
  <si>
    <r>
      <rPr>
        <b/>
        <sz val="9"/>
        <color theme="1"/>
        <rFont val="細明體"/>
        <family val="3"/>
        <charset val="136"/>
      </rPr>
      <t xml:space="preserve">能力要素
</t>
    </r>
    <r>
      <rPr>
        <b/>
        <sz val="9"/>
        <color theme="1"/>
        <rFont val="Arial"/>
        <family val="2"/>
      </rPr>
      <t>Competence Elements</t>
    </r>
    <phoneticPr fontId="10" type="noConversion"/>
  </si>
  <si>
    <t>候選人名字：</t>
    <phoneticPr fontId="10" type="noConversion"/>
  </si>
  <si>
    <t>自我評估(所有級別及域名)</t>
    <phoneticPr fontId="10" type="noConversion"/>
  </si>
  <si>
    <r>
      <rPr>
        <b/>
        <sz val="10"/>
        <color theme="1"/>
        <rFont val="細明體"/>
        <family val="3"/>
        <charset val="136"/>
      </rPr>
      <t>洞察能力要素／</t>
    </r>
    <r>
      <rPr>
        <b/>
        <sz val="10"/>
        <color theme="1"/>
        <rFont val="Arial"/>
        <family val="2"/>
      </rPr>
      <t>Perspective Competence Elements</t>
    </r>
    <phoneticPr fontId="10" type="noConversion"/>
  </si>
  <si>
    <t>治理、結構和流程</t>
    <phoneticPr fontId="10" type="noConversion"/>
  </si>
  <si>
    <t>承諾、標準和法規</t>
    <phoneticPr fontId="10" type="noConversion"/>
  </si>
  <si>
    <t>權力和利益</t>
    <phoneticPr fontId="10" type="noConversion"/>
  </si>
  <si>
    <t>文化和價值觀</t>
    <phoneticPr fontId="10" type="noConversion"/>
  </si>
  <si>
    <t xml:space="preserve"> 策略</t>
    <phoneticPr fontId="10" type="noConversion"/>
  </si>
  <si>
    <r>
      <rPr>
        <b/>
        <sz val="10"/>
        <color theme="1"/>
        <rFont val="細明體"/>
        <family val="3"/>
        <charset val="136"/>
      </rPr>
      <t>個人能力要素／</t>
    </r>
    <r>
      <rPr>
        <b/>
        <sz val="10"/>
        <color theme="1"/>
        <rFont val="Arial"/>
        <family val="2"/>
      </rPr>
      <t>Personal Competence Elements</t>
    </r>
    <phoneticPr fontId="10" type="noConversion"/>
  </si>
  <si>
    <t>自我反思和自我管理</t>
    <phoneticPr fontId="10" type="noConversion"/>
  </si>
  <si>
    <t>操守和可靠性</t>
    <phoneticPr fontId="10" type="noConversion"/>
  </si>
  <si>
    <t>個人溝通</t>
    <phoneticPr fontId="10" type="noConversion"/>
  </si>
  <si>
    <t>關係和參與</t>
    <phoneticPr fontId="10" type="noConversion"/>
  </si>
  <si>
    <t>領導</t>
    <phoneticPr fontId="10" type="noConversion"/>
  </si>
  <si>
    <t>團隊合作</t>
    <phoneticPr fontId="10" type="noConversion"/>
  </si>
  <si>
    <t>衝突與危機</t>
    <phoneticPr fontId="10" type="noConversion"/>
  </si>
  <si>
    <t>足智多謀</t>
    <phoneticPr fontId="10" type="noConversion"/>
  </si>
  <si>
    <t>談判</t>
    <phoneticPr fontId="10" type="noConversion"/>
  </si>
  <si>
    <t>結果導向</t>
    <phoneticPr fontId="10" type="noConversion"/>
  </si>
  <si>
    <r>
      <rPr>
        <b/>
        <sz val="10"/>
        <color theme="1"/>
        <rFont val="細明體"/>
        <family val="3"/>
        <charset val="136"/>
      </rPr>
      <t>實踐能力要素／</t>
    </r>
    <r>
      <rPr>
        <b/>
        <sz val="10"/>
        <color theme="1"/>
        <rFont val="Arial"/>
        <family val="2"/>
      </rPr>
      <t>Practice Competence Elements</t>
    </r>
    <phoneticPr fontId="10" type="noConversion"/>
  </si>
  <si>
    <t>專案設計</t>
    <phoneticPr fontId="10" type="noConversion"/>
  </si>
  <si>
    <t>需求和目標</t>
    <phoneticPr fontId="10" type="noConversion"/>
  </si>
  <si>
    <t>範圍</t>
    <phoneticPr fontId="10" type="noConversion"/>
  </si>
  <si>
    <t>時間</t>
    <phoneticPr fontId="10" type="noConversion"/>
  </si>
  <si>
    <t>組織和資訊</t>
    <phoneticPr fontId="10" type="noConversion"/>
  </si>
  <si>
    <t>品質</t>
    <phoneticPr fontId="10" type="noConversion"/>
  </si>
  <si>
    <t>財務</t>
    <phoneticPr fontId="10" type="noConversion"/>
  </si>
  <si>
    <t>資源</t>
    <phoneticPr fontId="10" type="noConversion"/>
  </si>
  <si>
    <t>採購</t>
    <phoneticPr fontId="10" type="noConversion"/>
  </si>
  <si>
    <t>規畫和控制</t>
    <phoneticPr fontId="10" type="noConversion"/>
  </si>
  <si>
    <t>風險和機會</t>
    <phoneticPr fontId="10" type="noConversion"/>
  </si>
  <si>
    <t>利害關係人</t>
    <phoneticPr fontId="10" type="noConversion"/>
  </si>
  <si>
    <t>變革與轉型</t>
    <phoneticPr fontId="10" type="noConversion"/>
  </si>
  <si>
    <t>C</t>
    <phoneticPr fontId="10" type="noConversion"/>
  </si>
  <si>
    <r>
      <t>1 = No or unlikely;  2 = Possibly or probably;  3 = Very likely or definitely
1 =</t>
    </r>
    <r>
      <rPr>
        <sz val="9"/>
        <color theme="1"/>
        <rFont val="細明體"/>
        <family val="3"/>
        <charset val="136"/>
      </rPr>
      <t>沒有或不太可能</t>
    </r>
    <r>
      <rPr>
        <sz val="9"/>
        <color theme="1"/>
        <rFont val="Arial"/>
        <family val="2"/>
      </rPr>
      <t>; 2 =</t>
    </r>
    <r>
      <rPr>
        <sz val="9"/>
        <color theme="1"/>
        <rFont val="細明體"/>
        <family val="3"/>
        <charset val="136"/>
      </rPr>
      <t>可能或很有可能</t>
    </r>
    <r>
      <rPr>
        <sz val="9"/>
        <color theme="1"/>
        <rFont val="Arial"/>
        <family val="2"/>
      </rPr>
      <t>; 3 =</t>
    </r>
    <r>
      <rPr>
        <sz val="9"/>
        <color theme="1"/>
        <rFont val="細明體"/>
        <family val="3"/>
        <charset val="136"/>
      </rPr>
      <t>非常可能或肯定</t>
    </r>
    <phoneticPr fontId="10" type="noConversion"/>
  </si>
  <si>
    <t>選擇與平衡</t>
    <phoneticPr fontId="10" type="noConversion"/>
  </si>
  <si>
    <t>A</t>
    <phoneticPr fontId="10" type="noConversion"/>
  </si>
  <si>
    <t>策略</t>
    <phoneticPr fontId="10" type="noConversion"/>
  </si>
  <si>
    <t>治理、結構和流程</t>
    <phoneticPr fontId="10" type="noConversion"/>
  </si>
  <si>
    <t>自我反思和自我管理</t>
    <phoneticPr fontId="10" type="noConversion"/>
  </si>
  <si>
    <t>風險和機會</t>
    <phoneticPr fontId="10" type="noConversion"/>
  </si>
  <si>
    <t>選擇與平衡</t>
    <phoneticPr fontId="10" type="noConversion"/>
  </si>
  <si>
    <t>Domain域名</t>
    <phoneticPr fontId="10" type="noConversion"/>
  </si>
  <si>
    <r>
      <t xml:space="preserve">Use the dropdown menu to select the domain you are applying for (Project, Programme, or Portfolio).
</t>
    </r>
    <r>
      <rPr>
        <b/>
        <sz val="10"/>
        <color theme="1"/>
        <rFont val="微軟正黑體"/>
        <family val="2"/>
        <charset val="136"/>
      </rPr>
      <t>使用下拉菜單選擇您要申請的域（專案，計劃或投資組合）。</t>
    </r>
    <phoneticPr fontId="10" type="noConversion"/>
  </si>
  <si>
    <t>Scoring 評分</t>
    <phoneticPr fontId="10" type="noConversion"/>
  </si>
  <si>
    <r>
      <t xml:space="preserve">The light purple block below the name field has a statement that describes the self-assessment criteria. For example, for the project domain at Level B, the statement is:
</t>
    </r>
    <r>
      <rPr>
        <b/>
        <sz val="10"/>
        <color theme="1"/>
        <rFont val="微軟正黑體"/>
        <family val="2"/>
        <charset val="136"/>
      </rPr>
      <t>名稱字段下方的淺紫色塊具有描述自我評估標準的陳述。 例如，對於B級的項目域，該語句為：</t>
    </r>
    <phoneticPr fontId="10" type="noConversion"/>
  </si>
  <si>
    <t>Evidence 證據</t>
    <phoneticPr fontId="10" type="noConversion"/>
  </si>
  <si>
    <r>
      <t xml:space="preserve">You should respond to this statement as follows:
     1 if your answer is "no" or "unlikely"
     2 if your answer is "possibly" or "probably"
     3 if your answer is "very likely" or "definitely"
</t>
    </r>
    <r>
      <rPr>
        <b/>
        <sz val="10"/>
        <color theme="1"/>
        <rFont val="微軟正黑體"/>
        <family val="2"/>
        <charset val="136"/>
      </rPr>
      <t>“你應該回應這句話如下：
 1，如果你的回答是“不”或“不太可能”
 2，如果你的答案是“可能”或“”很有可能“”
 3如果你的回答“非常有可能”或“”肯定“”“”</t>
    </r>
    <phoneticPr fontId="10" type="noConversion"/>
  </si>
  <si>
    <r>
      <t xml:space="preserve">"Clear and convincing" means that the evidence is:
•  Substantially more likely to be true than not
•  So clear as to leave no substantial doubt
•  Sufficiently strong to command the belief of a reasonable mind
</t>
    </r>
    <r>
      <rPr>
        <b/>
        <sz val="10"/>
        <color theme="1"/>
        <rFont val="微軟正黑體"/>
        <family val="2"/>
        <charset val="136"/>
      </rPr>
      <t>“”清楚且令人信服“”意味著證據是：
•基本上更可能是真實的
•明確表示不存在任何實質性懷疑
•足夠強大，能夠掌握合理心靈的信念“</t>
    </r>
    <phoneticPr fontId="10" type="noConversion"/>
  </si>
  <si>
    <r>
      <t xml:space="preserve">Evidence may be written (exam results, plans, reports, etc.) or oral (interviews).
</t>
    </r>
    <r>
      <rPr>
        <b/>
        <sz val="10"/>
        <color theme="1"/>
        <rFont val="微軟正黑體"/>
        <family val="2"/>
        <charset val="136"/>
      </rPr>
      <t>證據可以寫成（考試成績，計劃，報告等）或口頭（面試）。</t>
    </r>
    <phoneticPr fontId="10" type="noConversion"/>
  </si>
  <si>
    <t>Notes, Comments, Evidence
備註，評論，證據</t>
    <phoneticPr fontId="10" type="noConversion"/>
  </si>
  <si>
    <r>
      <t xml:space="preserve">The column headed </t>
    </r>
    <r>
      <rPr>
        <sz val="10"/>
        <color theme="9" tint="-0.249977111117893"/>
        <rFont val="微軟正黑體"/>
        <family val="2"/>
        <charset val="136"/>
      </rPr>
      <t>Notes, comments, evidence</t>
    </r>
    <r>
      <rPr>
        <sz val="10"/>
        <color theme="1"/>
        <rFont val="微軟正黑體"/>
        <family val="2"/>
        <charset val="136"/>
      </rPr>
      <t xml:space="preserve"> is for your use. It is often used to record reminders of evidence sources. However, it can be left blank.
</t>
    </r>
    <r>
      <rPr>
        <b/>
        <sz val="10"/>
        <color theme="1"/>
        <rFont val="微軟正黑體"/>
        <family val="2"/>
        <charset val="136"/>
      </rPr>
      <t>標題欄，評論，證據欄目供您使用。 它通常用於記錄證據來源的提醒。 但是，它可以留空。</t>
    </r>
    <phoneticPr fontId="10" type="noConversion"/>
  </si>
  <si>
    <r>
      <t xml:space="preserve">"I can provide clear and convincing evidence of my
skills and abilities for this competence element in a project of sufficient
complexity for the level I am applying for.
</t>
    </r>
    <r>
      <rPr>
        <b/>
        <sz val="10"/>
        <color theme="1"/>
        <rFont val="微軟正黑體"/>
        <family val="2"/>
        <charset val="136"/>
      </rPr>
      <t>"”我可以提供清晰而有說服力的證據證明我的足夠的項目中這種能力要素的技能和能力
我申請的級別的複雜程度。“”“</t>
    </r>
    <phoneticPr fontId="10" type="noConversion"/>
  </si>
  <si>
    <r>
      <t>1.</t>
    </r>
    <r>
      <rPr>
        <sz val="11"/>
        <color theme="2"/>
        <rFont val="細明體"/>
        <family val="3"/>
        <charset val="136"/>
      </rPr>
      <t>高層會議記錄</t>
    </r>
    <phoneticPr fontId="10" type="noConversion"/>
  </si>
  <si>
    <r>
      <t>1.</t>
    </r>
    <r>
      <rPr>
        <sz val="11"/>
        <color theme="2"/>
        <rFont val="細明體"/>
        <family val="3"/>
        <charset val="136"/>
      </rPr>
      <t>專案管理程序書、PM流程表、PM表單</t>
    </r>
    <phoneticPr fontId="10" type="noConversion"/>
  </si>
  <si>
    <t>注意：自我評估分數僅供參考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</si>
</sst>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8" x14ac:knownFonts="1">
    <font>
      <sz val="10"/>
      <color theme="1"/>
      <name val="Calibri"/>
      <family val="2"/>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sz val="12"/>
      <color theme="1"/>
      <name val="新細明體"/>
      <family val="2"/>
      <scheme val="minor"/>
    </font>
    <font>
      <sz val="10"/>
      <color theme="1"/>
      <name val="新細明體"/>
      <family val="1"/>
      <charset val="136"/>
      <scheme val="minor"/>
    </font>
    <font>
      <b/>
      <sz val="9"/>
      <color theme="1"/>
      <name val="新細明體"/>
      <family val="1"/>
      <charset val="136"/>
      <scheme val="major"/>
    </font>
    <font>
      <u/>
      <sz val="12"/>
      <color theme="10"/>
      <name val="新細明體"/>
      <family val="2"/>
      <scheme val="minor"/>
    </font>
    <font>
      <sz val="10"/>
      <name val="Verdana"/>
      <family val="2"/>
    </font>
    <font>
      <b/>
      <sz val="8"/>
      <color theme="1"/>
      <name val="新細明體"/>
      <family val="1"/>
      <charset val="136"/>
      <scheme val="major"/>
    </font>
    <font>
      <sz val="10"/>
      <color theme="2"/>
      <name val="新細明體"/>
      <family val="1"/>
      <charset val="136"/>
      <scheme val="minor"/>
    </font>
    <font>
      <b/>
      <sz val="10"/>
      <color theme="1"/>
      <name val="新細明體"/>
      <family val="1"/>
      <charset val="136"/>
      <scheme val="minor"/>
    </font>
    <font>
      <sz val="10"/>
      <color theme="1"/>
      <name val="Cambria"/>
      <family val="1"/>
    </font>
    <font>
      <sz val="10"/>
      <color theme="1"/>
      <name val="Arial"/>
      <family val="2"/>
    </font>
    <font>
      <b/>
      <sz val="9"/>
      <color theme="1"/>
      <name val="Arial"/>
      <family val="2"/>
    </font>
    <font>
      <sz val="11"/>
      <color theme="2"/>
      <name val="Arial"/>
      <family val="2"/>
    </font>
    <font>
      <sz val="11"/>
      <color rgb="FF000000"/>
      <name val="Arial"/>
      <family val="2"/>
    </font>
    <font>
      <b/>
      <i/>
      <sz val="14"/>
      <color theme="3"/>
      <name val="Arial"/>
      <family val="2"/>
    </font>
    <font>
      <b/>
      <i/>
      <sz val="11"/>
      <color rgb="FFFF0000"/>
      <name val="Arial"/>
      <family val="2"/>
    </font>
    <font>
      <sz val="10"/>
      <color theme="0"/>
      <name val="新細明體"/>
      <family val="1"/>
      <charset val="136"/>
      <scheme val="minor"/>
    </font>
    <font>
      <b/>
      <sz val="9"/>
      <color theme="0"/>
      <name val="新細明體"/>
      <family val="1"/>
      <charset val="136"/>
      <scheme val="major"/>
    </font>
    <font>
      <b/>
      <sz val="10"/>
      <color theme="0"/>
      <name val="新細明體"/>
      <family val="1"/>
      <charset val="136"/>
      <scheme val="minor"/>
    </font>
    <font>
      <sz val="11"/>
      <color theme="0"/>
      <name val="Arial"/>
      <family val="2"/>
    </font>
    <font>
      <sz val="11"/>
      <color theme="1"/>
      <name val="微軟正黑體"/>
      <family val="2"/>
      <charset val="136"/>
    </font>
    <font>
      <b/>
      <sz val="16"/>
      <name val="微軟正黑體"/>
      <family val="2"/>
      <charset val="136"/>
    </font>
    <font>
      <sz val="10"/>
      <color theme="1"/>
      <name val="微軟正黑體"/>
      <family val="2"/>
      <charset val="136"/>
    </font>
    <font>
      <b/>
      <sz val="10"/>
      <color theme="1"/>
      <name val="微軟正黑體"/>
      <family val="2"/>
      <charset val="136"/>
    </font>
    <font>
      <sz val="10"/>
      <color theme="9" tint="-0.249977111117893"/>
      <name val="微軟正黑體"/>
      <family val="2"/>
      <charset val="136"/>
    </font>
    <font>
      <sz val="11"/>
      <color rgb="FF000000"/>
      <name val="微軟正黑體"/>
      <family val="2"/>
      <charset val="136"/>
    </font>
    <font>
      <b/>
      <sz val="9"/>
      <color theme="1"/>
      <name val="細明體"/>
      <family val="3"/>
      <charset val="136"/>
    </font>
    <font>
      <b/>
      <sz val="8"/>
      <color theme="1"/>
      <name val="Arial"/>
      <family val="2"/>
    </font>
    <font>
      <b/>
      <sz val="8"/>
      <color theme="1"/>
      <name val="細明體"/>
      <family val="3"/>
      <charset val="136"/>
    </font>
    <font>
      <b/>
      <sz val="8"/>
      <color theme="0"/>
      <name val="新細明體"/>
      <family val="1"/>
      <charset val="136"/>
      <scheme val="major"/>
    </font>
    <font>
      <b/>
      <i/>
      <sz val="14"/>
      <color theme="3"/>
      <name val="細明體"/>
      <family val="3"/>
      <charset val="136"/>
    </font>
    <font>
      <b/>
      <sz val="10"/>
      <color theme="1"/>
      <name val="細明體"/>
      <family val="3"/>
      <charset val="136"/>
    </font>
    <font>
      <b/>
      <sz val="9"/>
      <color theme="1"/>
      <name val="微軟正黑體"/>
      <family val="2"/>
      <charset val="136"/>
    </font>
    <font>
      <b/>
      <sz val="16"/>
      <color rgb="FFFF0000"/>
      <name val="微軟正黑體"/>
      <family val="2"/>
      <charset val="136"/>
    </font>
    <font>
      <sz val="11"/>
      <color theme="1"/>
      <name val="細明體"/>
      <family val="3"/>
      <charset val="136"/>
    </font>
    <font>
      <sz val="9"/>
      <color theme="1"/>
      <name val="Arial"/>
      <family val="2"/>
    </font>
    <font>
      <sz val="9"/>
      <color theme="1"/>
      <name val="細明體"/>
      <family val="3"/>
      <charset val="136"/>
    </font>
    <font>
      <sz val="11"/>
      <color theme="2"/>
      <name val="細明體"/>
      <family val="3"/>
      <charset val="136"/>
    </font>
  </fonts>
  <fills count="6">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79998168889431442"/>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s>
  <cellStyleXfs count="401">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14" fillId="0" borderId="0" applyNumberFormat="0" applyFill="0" applyBorder="0" applyAlignment="0" applyProtection="0"/>
    <xf numFmtId="0" fontId="15"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0" fillId="0" borderId="1">
      <alignment horizontal="left" vertical="center" wrapText="1"/>
    </xf>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02">
    <xf numFmtId="0" fontId="0" fillId="0" borderId="0" xfId="0"/>
    <xf numFmtId="0" fontId="2" fillId="0" borderId="0" xfId="1">
      <alignment horizontal="left" vertical="center"/>
    </xf>
    <xf numFmtId="0" fontId="4" fillId="0" borderId="0" xfId="5">
      <alignment vertical="center"/>
    </xf>
    <xf numFmtId="0" fontId="5" fillId="0" borderId="0" xfId="6">
      <alignment vertical="center"/>
    </xf>
    <xf numFmtId="0" fontId="12" fillId="0" borderId="0" xfId="19" applyFont="1" applyBorder="1" applyAlignment="1" applyProtection="1">
      <alignment vertical="center"/>
    </xf>
    <xf numFmtId="0" fontId="12" fillId="0" borderId="0" xfId="19" applyFont="1" applyAlignment="1" applyProtection="1">
      <alignment vertical="center"/>
    </xf>
    <xf numFmtId="0" fontId="16" fillId="0" borderId="0" xfId="19" applyFont="1" applyFill="1" applyBorder="1" applyAlignment="1" applyProtection="1">
      <alignment horizontal="center" vertical="center"/>
    </xf>
    <xf numFmtId="0" fontId="17" fillId="0" borderId="0" xfId="19" applyFont="1" applyFill="1" applyBorder="1" applyAlignment="1" applyProtection="1">
      <alignment horizontal="left" vertical="center" indent="1"/>
    </xf>
    <xf numFmtId="0" fontId="13" fillId="0" borderId="0" xfId="19" applyFont="1" applyAlignment="1" applyProtection="1">
      <alignment vertical="center"/>
    </xf>
    <xf numFmtId="0" fontId="12" fillId="0" borderId="0" xfId="19" applyFont="1" applyAlignment="1" applyProtection="1">
      <alignment horizontal="center" vertical="center"/>
    </xf>
    <xf numFmtId="0" fontId="12" fillId="0" borderId="0" xfId="19" applyFont="1" applyFill="1" applyBorder="1" applyAlignment="1" applyProtection="1">
      <alignment horizontal="center" vertical="center"/>
    </xf>
    <xf numFmtId="0" fontId="17" fillId="0" borderId="7" xfId="19" applyFont="1" applyFill="1" applyBorder="1" applyAlignment="1" applyProtection="1">
      <alignment horizontal="center" vertical="center"/>
    </xf>
    <xf numFmtId="176" fontId="18" fillId="0" borderId="0" xfId="19" applyNumberFormat="1" applyFont="1" applyFill="1" applyBorder="1" applyAlignment="1" applyProtection="1">
      <alignment horizontal="center" vertical="center"/>
    </xf>
    <xf numFmtId="0" fontId="18" fillId="0" borderId="0" xfId="19" applyFont="1" applyAlignment="1" applyProtection="1">
      <alignment horizontal="left" vertical="center"/>
    </xf>
    <xf numFmtId="0" fontId="18" fillId="0" borderId="0" xfId="19" applyFont="1" applyAlignment="1" applyProtection="1">
      <alignment vertical="center"/>
    </xf>
    <xf numFmtId="0" fontId="12" fillId="0" borderId="0" xfId="19" applyFont="1" applyAlignment="1" applyProtection="1">
      <alignment horizontal="left" vertical="center"/>
    </xf>
    <xf numFmtId="0" fontId="19" fillId="0" borderId="0" xfId="19" applyFont="1" applyBorder="1" applyAlignment="1" applyProtection="1">
      <alignment vertical="center" wrapText="1"/>
    </xf>
    <xf numFmtId="0" fontId="9" fillId="0" borderId="0" xfId="8">
      <alignment horizontal="center" vertical="center"/>
    </xf>
    <xf numFmtId="0" fontId="9" fillId="0" borderId="0" xfId="8" applyAlignment="1">
      <alignment horizontal="left"/>
    </xf>
    <xf numFmtId="0" fontId="16" fillId="0" borderId="8" xfId="19" applyFont="1" applyFill="1" applyBorder="1" applyAlignment="1" applyProtection="1">
      <alignment horizontal="center" vertical="center"/>
    </xf>
    <xf numFmtId="0" fontId="22" fillId="3" borderId="1" xfId="1" applyFont="1" applyFill="1" applyBorder="1" applyAlignment="1" applyProtection="1">
      <alignment horizontal="center" vertical="center"/>
      <protection locked="0"/>
    </xf>
    <xf numFmtId="0" fontId="2" fillId="0" borderId="0" xfId="1" applyProtection="1">
      <alignment horizontal="left" vertical="center"/>
    </xf>
    <xf numFmtId="0" fontId="2" fillId="0" borderId="0" xfId="1" applyAlignment="1">
      <alignment horizontal="center" vertical="center"/>
    </xf>
    <xf numFmtId="0" fontId="2" fillId="0" borderId="0" xfId="1" applyFont="1">
      <alignment horizontal="left" vertical="center"/>
    </xf>
    <xf numFmtId="0" fontId="2" fillId="0" borderId="0" xfId="19" applyFont="1" applyAlignment="1" applyProtection="1">
      <alignment vertical="center"/>
    </xf>
    <xf numFmtId="0" fontId="2" fillId="0" borderId="2" xfId="19" applyFont="1" applyBorder="1" applyAlignment="1" applyProtection="1">
      <alignment horizontal="right" vertical="center"/>
    </xf>
    <xf numFmtId="0" fontId="12" fillId="0" borderId="0" xfId="19" applyFont="1" applyFill="1" applyAlignment="1" applyProtection="1">
      <alignment vertical="center"/>
    </xf>
    <xf numFmtId="0" fontId="2" fillId="0" borderId="0" xfId="1" applyFill="1" applyProtection="1">
      <alignment horizontal="left" vertical="center"/>
    </xf>
    <xf numFmtId="0" fontId="22" fillId="0" borderId="0" xfId="1" applyFont="1" applyFill="1" applyBorder="1" applyProtection="1">
      <alignment horizontal="left" vertical="center"/>
    </xf>
    <xf numFmtId="0" fontId="24" fillId="0" borderId="0" xfId="6" applyFont="1">
      <alignment vertical="center"/>
    </xf>
    <xf numFmtId="0" fontId="23" fillId="0" borderId="0" xfId="0" applyFont="1" applyAlignment="1">
      <alignment horizontal="left" vertical="center"/>
    </xf>
    <xf numFmtId="0" fontId="2" fillId="0" borderId="0" xfId="1" applyFill="1" applyAlignment="1">
      <alignment vertical="center" wrapText="1"/>
    </xf>
    <xf numFmtId="0" fontId="22" fillId="3" borderId="1" xfId="19" applyFont="1" applyFill="1" applyBorder="1" applyAlignment="1" applyProtection="1">
      <alignment vertical="center"/>
      <protection locked="0"/>
    </xf>
    <xf numFmtId="0" fontId="2" fillId="0" borderId="0" xfId="1" applyAlignment="1">
      <alignment horizontal="right" vertical="center"/>
    </xf>
    <xf numFmtId="0" fontId="9" fillId="0" borderId="0" xfId="8" applyAlignment="1">
      <alignment horizontal="right" vertical="center"/>
    </xf>
    <xf numFmtId="0" fontId="2" fillId="0" borderId="0" xfId="1" applyFont="1" applyAlignment="1">
      <alignment horizontal="left" vertical="center"/>
    </xf>
    <xf numFmtId="1" fontId="2" fillId="0" borderId="0" xfId="1" applyNumberFormat="1" applyAlignment="1">
      <alignment horizontal="center" vertical="center"/>
    </xf>
    <xf numFmtId="0" fontId="5" fillId="0" borderId="0" xfId="6" applyAlignment="1">
      <alignment horizontal="right" vertical="center"/>
    </xf>
    <xf numFmtId="3" fontId="2" fillId="0" borderId="0" xfId="1" applyNumberFormat="1" applyAlignment="1">
      <alignment horizontal="center" vertical="center"/>
    </xf>
    <xf numFmtId="0" fontId="2" fillId="0" borderId="0" xfId="1" applyAlignment="1">
      <alignment horizontal="center" vertical="center"/>
    </xf>
    <xf numFmtId="0" fontId="26" fillId="0" borderId="0" xfId="19" applyFont="1" applyAlignment="1" applyProtection="1">
      <alignment vertical="center"/>
    </xf>
    <xf numFmtId="0" fontId="27" fillId="0" borderId="0" xfId="19" applyFont="1" applyAlignment="1" applyProtection="1">
      <alignment vertical="center"/>
    </xf>
    <xf numFmtId="0" fontId="28" fillId="0" borderId="0" xfId="19" applyFont="1" applyAlignment="1" applyProtection="1">
      <alignment vertical="center"/>
    </xf>
    <xf numFmtId="0" fontId="29" fillId="0" borderId="0" xfId="1" applyFont="1">
      <alignment horizontal="left" vertical="center"/>
    </xf>
    <xf numFmtId="0" fontId="9" fillId="0" borderId="7" xfId="8" applyFill="1" applyBorder="1" applyAlignment="1" applyProtection="1">
      <alignment horizontal="center" vertical="center" wrapText="1"/>
    </xf>
    <xf numFmtId="0" fontId="21" fillId="2" borderId="6" xfId="8" applyFont="1" applyFill="1" applyBorder="1" applyAlignment="1">
      <alignment horizontal="center" vertical="center" wrapText="1"/>
    </xf>
    <xf numFmtId="0" fontId="25" fillId="0" borderId="0" xfId="19" applyFont="1" applyBorder="1" applyAlignment="1" applyProtection="1">
      <alignment horizontal="left" vertical="center"/>
    </xf>
    <xf numFmtId="0" fontId="30" fillId="0" borderId="0" xfId="1" applyFont="1">
      <alignment horizontal="left" vertical="center"/>
    </xf>
    <xf numFmtId="0" fontId="32" fillId="0" borderId="0" xfId="19" applyFont="1" applyAlignment="1">
      <alignment horizontal="left" vertical="center"/>
    </xf>
    <xf numFmtId="0" fontId="32" fillId="0" borderId="0" xfId="19" applyFont="1" applyAlignment="1">
      <alignment wrapText="1"/>
    </xf>
    <xf numFmtId="0" fontId="32" fillId="0" borderId="0" xfId="19" applyFont="1"/>
    <xf numFmtId="0" fontId="33" fillId="0" borderId="1" xfId="8" applyFont="1" applyBorder="1" applyAlignment="1">
      <alignment horizontal="left" vertical="center" wrapText="1"/>
    </xf>
    <xf numFmtId="0" fontId="33" fillId="0" borderId="6" xfId="8" applyFont="1" applyBorder="1" applyAlignment="1">
      <alignment horizontal="left" vertical="center" wrapText="1"/>
    </xf>
    <xf numFmtId="0" fontId="33" fillId="0" borderId="7" xfId="8" applyFont="1" applyBorder="1" applyAlignment="1">
      <alignment horizontal="left" vertical="center" wrapText="1"/>
    </xf>
    <xf numFmtId="0" fontId="35" fillId="0" borderId="0" xfId="0" applyFont="1" applyAlignment="1">
      <alignment horizontal="left" vertical="center"/>
    </xf>
    <xf numFmtId="0" fontId="37" fillId="0" borderId="7" xfId="8" applyFont="1" applyFill="1" applyBorder="1" applyAlignment="1" applyProtection="1">
      <alignment horizontal="center" vertical="center" wrapText="1"/>
    </xf>
    <xf numFmtId="0" fontId="16" fillId="0" borderId="0" xfId="19" applyFont="1" applyAlignment="1" applyProtection="1">
      <alignment vertical="center"/>
    </xf>
    <xf numFmtId="0" fontId="39" fillId="0" borderId="0" xfId="19" applyFont="1" applyAlignment="1" applyProtection="1">
      <alignment vertical="center"/>
    </xf>
    <xf numFmtId="0" fontId="31" fillId="0" borderId="0" xfId="5" applyFont="1">
      <alignment vertical="center"/>
    </xf>
    <xf numFmtId="0" fontId="40" fillId="0" borderId="0" xfId="6" applyFont="1">
      <alignment vertical="center"/>
    </xf>
    <xf numFmtId="0" fontId="42" fillId="0" borderId="0" xfId="8" applyFont="1" applyAlignment="1">
      <alignment horizontal="left"/>
    </xf>
    <xf numFmtId="0" fontId="44" fillId="0" borderId="3" xfId="1" applyFont="1" applyBorder="1">
      <alignment horizontal="left" vertical="center"/>
    </xf>
    <xf numFmtId="0" fontId="30" fillId="0" borderId="3" xfId="1" applyFont="1" applyBorder="1">
      <alignment horizontal="left" vertical="center"/>
    </xf>
    <xf numFmtId="0" fontId="44" fillId="0" borderId="0" xfId="1" applyFont="1">
      <alignment horizontal="left" vertical="center"/>
    </xf>
    <xf numFmtId="0" fontId="33" fillId="0" borderId="5" xfId="8" applyFont="1" applyBorder="1" applyAlignment="1">
      <alignment horizontal="left" vertical="center" wrapText="1"/>
    </xf>
    <xf numFmtId="0" fontId="33" fillId="0" borderId="6" xfId="8" applyFont="1" applyBorder="1" applyAlignment="1">
      <alignment horizontal="left" vertical="center" wrapText="1"/>
    </xf>
    <xf numFmtId="0" fontId="33" fillId="2" borderId="2" xfId="8" applyFont="1" applyFill="1" applyBorder="1" applyAlignment="1">
      <alignment horizontal="left" vertical="center"/>
    </xf>
    <xf numFmtId="0" fontId="33" fillId="2" borderId="3" xfId="8" applyFont="1" applyFill="1" applyBorder="1" applyAlignment="1">
      <alignment horizontal="left" vertical="center"/>
    </xf>
    <xf numFmtId="0" fontId="33" fillId="2" borderId="4" xfId="8" applyFont="1" applyFill="1" applyBorder="1" applyAlignment="1">
      <alignment horizontal="left" vertical="center"/>
    </xf>
    <xf numFmtId="0" fontId="32" fillId="0" borderId="5" xfId="128" applyFont="1" applyBorder="1">
      <alignment horizontal="left" vertical="center" wrapText="1"/>
    </xf>
    <xf numFmtId="0" fontId="33" fillId="0" borderId="6" xfId="128" applyFont="1" applyBorder="1">
      <alignment horizontal="left" vertical="center" wrapText="1"/>
    </xf>
    <xf numFmtId="0" fontId="32" fillId="0" borderId="2" xfId="128" applyFont="1" applyBorder="1">
      <alignment horizontal="left" vertical="center" wrapText="1"/>
    </xf>
    <xf numFmtId="0" fontId="32" fillId="0" borderId="4" xfId="128" applyFont="1" applyBorder="1">
      <alignment horizontal="left" vertical="center" wrapText="1"/>
    </xf>
    <xf numFmtId="0" fontId="33" fillId="0" borderId="7" xfId="8" applyFont="1" applyBorder="1" applyAlignment="1">
      <alignment horizontal="left" vertical="center" wrapText="1"/>
    </xf>
    <xf numFmtId="0" fontId="32" fillId="0" borderId="1" xfId="128" applyFont="1">
      <alignment horizontal="left" vertical="center" wrapText="1"/>
    </xf>
    <xf numFmtId="0" fontId="32" fillId="0" borderId="9" xfId="128" applyFont="1" applyBorder="1">
      <alignment horizontal="left" vertical="center" wrapText="1"/>
    </xf>
    <xf numFmtId="0" fontId="32" fillId="0" borderId="10" xfId="128" applyFont="1" applyBorder="1">
      <alignment horizontal="left" vertical="center" wrapText="1"/>
    </xf>
    <xf numFmtId="0" fontId="32" fillId="0" borderId="8" xfId="128" applyFont="1" applyBorder="1" applyAlignment="1">
      <alignment horizontal="left" vertical="center" wrapText="1"/>
    </xf>
    <xf numFmtId="0" fontId="32" fillId="0" borderId="11" xfId="128" applyFont="1" applyBorder="1" applyAlignment="1">
      <alignment horizontal="left" vertical="center" wrapText="1"/>
    </xf>
    <xf numFmtId="0" fontId="32" fillId="0" borderId="6" xfId="128" applyFont="1" applyBorder="1">
      <alignment horizontal="left" vertical="center" wrapText="1"/>
    </xf>
    <xf numFmtId="0" fontId="32" fillId="0" borderId="12" xfId="128" applyFont="1" applyBorder="1">
      <alignment horizontal="left" vertical="center" wrapText="1"/>
    </xf>
    <xf numFmtId="0" fontId="32" fillId="0" borderId="13" xfId="128" applyFont="1" applyBorder="1">
      <alignment horizontal="left" vertical="center" wrapText="1"/>
    </xf>
    <xf numFmtId="0" fontId="25" fillId="0" borderId="0" xfId="1" applyFont="1">
      <alignment horizontal="left" vertical="center"/>
    </xf>
    <xf numFmtId="0" fontId="22" fillId="3" borderId="2" xfId="1" applyFont="1" applyFill="1" applyBorder="1" applyProtection="1">
      <alignment horizontal="left" vertical="center"/>
      <protection locked="0"/>
    </xf>
    <xf numFmtId="0" fontId="22" fillId="3" borderId="4" xfId="1" applyFont="1" applyFill="1" applyBorder="1" applyProtection="1">
      <alignment horizontal="left" vertical="center"/>
      <protection locked="0"/>
    </xf>
    <xf numFmtId="0" fontId="22" fillId="3" borderId="2" xfId="1" applyFont="1" applyFill="1" applyBorder="1" applyAlignment="1" applyProtection="1">
      <alignment horizontal="left" vertical="center"/>
      <protection locked="0"/>
    </xf>
    <xf numFmtId="0" fontId="22" fillId="3" borderId="3" xfId="1" applyFont="1" applyFill="1" applyBorder="1" applyAlignment="1" applyProtection="1">
      <alignment horizontal="left" vertical="center"/>
      <protection locked="0"/>
    </xf>
    <xf numFmtId="0" fontId="37" fillId="2" borderId="6" xfId="8" applyFont="1" applyFill="1" applyBorder="1" applyAlignment="1">
      <alignment horizontal="center" vertical="center" wrapText="1"/>
    </xf>
    <xf numFmtId="0" fontId="21" fillId="2" borderId="1" xfId="19" applyFont="1" applyFill="1" applyBorder="1" applyAlignment="1" applyProtection="1">
      <alignment horizontal="center" vertical="center" wrapText="1"/>
    </xf>
    <xf numFmtId="0" fontId="21" fillId="2" borderId="1" xfId="19" applyFont="1" applyFill="1" applyBorder="1" applyAlignment="1" applyProtection="1">
      <alignment horizontal="center" vertical="center"/>
    </xf>
    <xf numFmtId="0" fontId="3" fillId="4" borderId="2" xfId="1" applyFont="1" applyFill="1" applyBorder="1" applyAlignment="1">
      <alignment horizontal="left" vertical="center" wrapText="1"/>
    </xf>
    <xf numFmtId="0" fontId="3" fillId="4" borderId="3" xfId="1" applyFont="1" applyFill="1" applyBorder="1" applyAlignment="1">
      <alignment horizontal="left" vertical="center" wrapText="1"/>
    </xf>
    <xf numFmtId="0" fontId="3" fillId="4" borderId="4" xfId="1" applyFont="1" applyFill="1" applyBorder="1" applyAlignment="1">
      <alignment horizontal="left" vertical="center" wrapText="1"/>
    </xf>
    <xf numFmtId="0" fontId="45" fillId="5" borderId="2" xfId="1" applyFont="1" applyFill="1" applyBorder="1" applyAlignment="1">
      <alignment horizontal="left" vertical="center" wrapText="1"/>
    </xf>
    <xf numFmtId="0" fontId="45" fillId="5" borderId="3" xfId="1" applyFont="1" applyFill="1" applyBorder="1" applyAlignment="1">
      <alignment horizontal="left" vertical="center"/>
    </xf>
    <xf numFmtId="0" fontId="45" fillId="5" borderId="4" xfId="1" applyFont="1" applyFill="1" applyBorder="1" applyAlignment="1">
      <alignment horizontal="left" vertical="center"/>
    </xf>
    <xf numFmtId="0" fontId="22" fillId="3" borderId="2" xfId="1" applyFont="1" applyFill="1" applyBorder="1" applyAlignment="1" applyProtection="1">
      <alignment horizontal="left" vertical="top"/>
      <protection locked="0"/>
    </xf>
    <xf numFmtId="0" fontId="22" fillId="3" borderId="3" xfId="1" applyFont="1" applyFill="1" applyBorder="1" applyAlignment="1" applyProtection="1">
      <alignment horizontal="left" vertical="top"/>
      <protection locked="0"/>
    </xf>
    <xf numFmtId="0" fontId="43" fillId="0" borderId="0" xfId="5" applyFont="1" applyBorder="1" applyAlignment="1">
      <alignment horizontal="center" vertical="center"/>
    </xf>
    <xf numFmtId="0" fontId="43" fillId="0" borderId="11" xfId="5" applyFont="1" applyBorder="1" applyAlignment="1">
      <alignment horizontal="center" vertical="center"/>
    </xf>
    <xf numFmtId="0" fontId="43" fillId="0" borderId="14" xfId="5" applyFont="1" applyBorder="1" applyAlignment="1">
      <alignment horizontal="center" vertical="center"/>
    </xf>
    <xf numFmtId="0" fontId="43" fillId="0" borderId="13" xfId="5" applyFont="1" applyBorder="1" applyAlignment="1">
      <alignment horizontal="center" vertical="center"/>
    </xf>
  </cellXfs>
  <cellStyles count="401">
    <cellStyle name="Hyperlink 2" xfId="20" xr:uid="{00000000-0005-0000-0000-000000000000}"/>
    <cellStyle name="ICRHB Document Title" xfId="4" xr:uid="{00000000-0005-0000-0000-000001000000}"/>
    <cellStyle name="ICRHB Normal" xfId="1" xr:uid="{00000000-0005-0000-0000-000002000000}"/>
    <cellStyle name="ICRHB Paragraph Header" xfId="7" xr:uid="{00000000-0005-0000-0000-000003000000}"/>
    <cellStyle name="ICRHB Section Header" xfId="5" xr:uid="{00000000-0005-0000-0000-000004000000}"/>
    <cellStyle name="ICRHB Section Subheader" xfId="6" xr:uid="{00000000-0005-0000-0000-000005000000}"/>
    <cellStyle name="ICRHB Table Header" xfId="8" xr:uid="{00000000-0005-0000-0000-000006000000}"/>
    <cellStyle name="ICRHB Table Text" xfId="128" xr:uid="{00000000-0005-0000-0000-000007000000}"/>
    <cellStyle name="Normal 2" xfId="21" xr:uid="{00000000-0005-0000-0000-000008000000}"/>
    <cellStyle name="Normal 2 2" xfId="19" xr:uid="{00000000-0005-0000-0000-000009000000}"/>
    <cellStyle name="Normal 3" xfId="22" xr:uid="{00000000-0005-0000-0000-00000A000000}"/>
    <cellStyle name="一般" xfId="0" builtinId="0"/>
    <cellStyle name="已瀏覽過的超連結" xfId="3" builtinId="9" hidden="1"/>
    <cellStyle name="已瀏覽過的超連結" xfId="10" builtinId="9" hidden="1"/>
    <cellStyle name="已瀏覽過的超連結" xfId="12" builtinId="9" hidden="1"/>
    <cellStyle name="已瀏覽過的超連結" xfId="14" builtinId="9" hidden="1"/>
    <cellStyle name="已瀏覽過的超連結" xfId="16" builtinId="9" hidden="1"/>
    <cellStyle name="已瀏覽過的超連結" xfId="18" builtinId="9" hidden="1"/>
    <cellStyle name="已瀏覽過的超連結" xfId="23" builtinId="9" hidden="1"/>
    <cellStyle name="已瀏覽過的超連結" xfId="24" builtinId="9" hidden="1"/>
    <cellStyle name="已瀏覽過的超連結" xfId="25" builtinId="9" hidden="1"/>
    <cellStyle name="已瀏覽過的超連結" xfId="26" builtinId="9" hidden="1"/>
    <cellStyle name="已瀏覽過的超連結" xfId="27" builtinId="9" hidden="1"/>
    <cellStyle name="已瀏覽過的超連結" xfId="28" builtinId="9" hidden="1"/>
    <cellStyle name="已瀏覽過的超連結" xfId="29" builtinId="9" hidden="1"/>
    <cellStyle name="已瀏覽過的超連結" xfId="30" builtinId="9" hidden="1"/>
    <cellStyle name="已瀏覽過的超連結" xfId="31" builtinId="9" hidden="1"/>
    <cellStyle name="已瀏覽過的超連結" xfId="32" builtinId="9" hidden="1"/>
    <cellStyle name="已瀏覽過的超連結" xfId="33" builtinId="9" hidden="1"/>
    <cellStyle name="已瀏覽過的超連結" xfId="34" builtinId="9" hidden="1"/>
    <cellStyle name="已瀏覽過的超連結" xfId="35" builtinId="9" hidden="1"/>
    <cellStyle name="已瀏覽過的超連結" xfId="36" builtinId="9" hidden="1"/>
    <cellStyle name="已瀏覽過的超連結" xfId="37" builtinId="9" hidden="1"/>
    <cellStyle name="已瀏覽過的超連結" xfId="38" builtinId="9" hidden="1"/>
    <cellStyle name="已瀏覽過的超連結" xfId="39" builtinId="9" hidden="1"/>
    <cellStyle name="已瀏覽過的超連結" xfId="40" builtinId="9" hidden="1"/>
    <cellStyle name="已瀏覽過的超連結" xfId="41" builtinId="9" hidden="1"/>
    <cellStyle name="已瀏覽過的超連結" xfId="42" builtinId="9" hidden="1"/>
    <cellStyle name="已瀏覽過的超連結" xfId="43" builtinId="9" hidden="1"/>
    <cellStyle name="已瀏覽過的超連結" xfId="44" builtinId="9" hidden="1"/>
    <cellStyle name="已瀏覽過的超連結" xfId="45" builtinId="9" hidden="1"/>
    <cellStyle name="已瀏覽過的超連結" xfId="46" builtinId="9" hidden="1"/>
    <cellStyle name="已瀏覽過的超連結" xfId="47" builtinId="9" hidden="1"/>
    <cellStyle name="已瀏覽過的超連結" xfId="48" builtinId="9" hidden="1"/>
    <cellStyle name="已瀏覽過的超連結" xfId="49" builtinId="9" hidden="1"/>
    <cellStyle name="已瀏覽過的超連結" xfId="50" builtinId="9" hidden="1"/>
    <cellStyle name="已瀏覽過的超連結" xfId="51" builtinId="9" hidden="1"/>
    <cellStyle name="已瀏覽過的超連結" xfId="52" builtinId="9" hidden="1"/>
    <cellStyle name="已瀏覽過的超連結" xfId="53" builtinId="9" hidden="1"/>
    <cellStyle name="已瀏覽過的超連結" xfId="54" builtinId="9" hidden="1"/>
    <cellStyle name="已瀏覽過的超連結" xfId="55" builtinId="9" hidden="1"/>
    <cellStyle name="已瀏覽過的超連結" xfId="56" builtinId="9" hidden="1"/>
    <cellStyle name="已瀏覽過的超連結" xfId="57" builtinId="9" hidden="1"/>
    <cellStyle name="已瀏覽過的超連結" xfId="58" builtinId="9" hidden="1"/>
    <cellStyle name="已瀏覽過的超連結" xfId="59" builtinId="9" hidden="1"/>
    <cellStyle name="已瀏覽過的超連結" xfId="60" builtinId="9" hidden="1"/>
    <cellStyle name="已瀏覽過的超連結" xfId="61" builtinId="9" hidden="1"/>
    <cellStyle name="已瀏覽過的超連結" xfId="62" builtinId="9" hidden="1"/>
    <cellStyle name="已瀏覽過的超連結" xfId="63" builtinId="9" hidden="1"/>
    <cellStyle name="已瀏覽過的超連結" xfId="64" builtinId="9" hidden="1"/>
    <cellStyle name="已瀏覽過的超連結" xfId="65" builtinId="9" hidden="1"/>
    <cellStyle name="已瀏覽過的超連結" xfId="66" builtinId="9" hidden="1"/>
    <cellStyle name="已瀏覽過的超連結" xfId="67" builtinId="9" hidden="1"/>
    <cellStyle name="已瀏覽過的超連結" xfId="68" builtinId="9" hidden="1"/>
    <cellStyle name="已瀏覽過的超連結" xfId="69" builtinId="9" hidden="1"/>
    <cellStyle name="已瀏覽過的超連結" xfId="70" builtinId="9" hidden="1"/>
    <cellStyle name="已瀏覽過的超連結" xfId="71" builtinId="9" hidden="1"/>
    <cellStyle name="已瀏覽過的超連結" xfId="72" builtinId="9" hidden="1"/>
    <cellStyle name="已瀏覽過的超連結" xfId="73" builtinId="9" hidden="1"/>
    <cellStyle name="已瀏覽過的超連結" xfId="74" builtinId="9" hidden="1"/>
    <cellStyle name="已瀏覽過的超連結" xfId="75" builtinId="9" hidden="1"/>
    <cellStyle name="已瀏覽過的超連結" xfId="76" builtinId="9" hidden="1"/>
    <cellStyle name="已瀏覽過的超連結" xfId="77" builtinId="9" hidden="1"/>
    <cellStyle name="已瀏覽過的超連結" xfId="78" builtinId="9" hidden="1"/>
    <cellStyle name="已瀏覽過的超連結" xfId="79" builtinId="9" hidden="1"/>
    <cellStyle name="已瀏覽過的超連結" xfId="80" builtinId="9" hidden="1"/>
    <cellStyle name="已瀏覽過的超連結" xfId="81" builtinId="9" hidden="1"/>
    <cellStyle name="已瀏覽過的超連結" xfId="82" builtinId="9" hidden="1"/>
    <cellStyle name="已瀏覽過的超連結" xfId="83" builtinId="9" hidden="1"/>
    <cellStyle name="已瀏覽過的超連結" xfId="84" builtinId="9" hidden="1"/>
    <cellStyle name="已瀏覽過的超連結" xfId="85" builtinId="9" hidden="1"/>
    <cellStyle name="已瀏覽過的超連結" xfId="86" builtinId="9" hidden="1"/>
    <cellStyle name="已瀏覽過的超連結" xfId="87" builtinId="9" hidden="1"/>
    <cellStyle name="已瀏覽過的超連結" xfId="88" builtinId="9" hidden="1"/>
    <cellStyle name="已瀏覽過的超連結" xfId="89" builtinId="9" hidden="1"/>
    <cellStyle name="已瀏覽過的超連結" xfId="90" builtinId="9" hidden="1"/>
    <cellStyle name="已瀏覽過的超連結" xfId="91" builtinId="9" hidden="1"/>
    <cellStyle name="已瀏覽過的超連結" xfId="92" builtinId="9" hidden="1"/>
    <cellStyle name="已瀏覽過的超連結" xfId="93" builtinId="9" hidden="1"/>
    <cellStyle name="已瀏覽過的超連結" xfId="94" builtinId="9" hidden="1"/>
    <cellStyle name="已瀏覽過的超連結" xfId="95" builtinId="9" hidden="1"/>
    <cellStyle name="已瀏覽過的超連結" xfId="96" builtinId="9" hidden="1"/>
    <cellStyle name="已瀏覽過的超連結" xfId="97" builtinId="9" hidden="1"/>
    <cellStyle name="已瀏覽過的超連結" xfId="98" builtinId="9" hidden="1"/>
    <cellStyle name="已瀏覽過的超連結" xfId="99" builtinId="9" hidden="1"/>
    <cellStyle name="已瀏覽過的超連結" xfId="100" builtinId="9" hidden="1"/>
    <cellStyle name="已瀏覽過的超連結" xfId="101" builtinId="9" hidden="1"/>
    <cellStyle name="已瀏覽過的超連結" xfId="102" builtinId="9" hidden="1"/>
    <cellStyle name="已瀏覽過的超連結" xfId="103" builtinId="9" hidden="1"/>
    <cellStyle name="已瀏覽過的超連結" xfId="104" builtinId="9" hidden="1"/>
    <cellStyle name="已瀏覽過的超連結" xfId="105" builtinId="9" hidden="1"/>
    <cellStyle name="已瀏覽過的超連結" xfId="106" builtinId="9" hidden="1"/>
    <cellStyle name="已瀏覽過的超連結" xfId="107" builtinId="9" hidden="1"/>
    <cellStyle name="已瀏覽過的超連結" xfId="108" builtinId="9" hidden="1"/>
    <cellStyle name="已瀏覽過的超連結" xfId="109" builtinId="9" hidden="1"/>
    <cellStyle name="已瀏覽過的超連結" xfId="110" builtinId="9" hidden="1"/>
    <cellStyle name="已瀏覽過的超連結" xfId="111" builtinId="9" hidden="1"/>
    <cellStyle name="已瀏覽過的超連結" xfId="112" builtinId="9" hidden="1"/>
    <cellStyle name="已瀏覽過的超連結" xfId="113" builtinId="9" hidden="1"/>
    <cellStyle name="已瀏覽過的超連結" xfId="114" builtinId="9" hidden="1"/>
    <cellStyle name="已瀏覽過的超連結" xfId="115" builtinId="9" hidden="1"/>
    <cellStyle name="已瀏覽過的超連結" xfId="116" builtinId="9" hidden="1"/>
    <cellStyle name="已瀏覽過的超連結" xfId="117" builtinId="9" hidden="1"/>
    <cellStyle name="已瀏覽過的超連結" xfId="118" builtinId="9" hidden="1"/>
    <cellStyle name="已瀏覽過的超連結" xfId="119" builtinId="9" hidden="1"/>
    <cellStyle name="已瀏覽過的超連結" xfId="120" builtinId="9" hidden="1"/>
    <cellStyle name="已瀏覽過的超連結" xfId="121" builtinId="9" hidden="1"/>
    <cellStyle name="已瀏覽過的超連結" xfId="122" builtinId="9" hidden="1"/>
    <cellStyle name="已瀏覽過的超連結" xfId="123" builtinId="9" hidden="1"/>
    <cellStyle name="已瀏覽過的超連結" xfId="124" builtinId="9" hidden="1"/>
    <cellStyle name="已瀏覽過的超連結" xfId="125" builtinId="9" hidden="1"/>
    <cellStyle name="已瀏覽過的超連結" xfId="126" builtinId="9" hidden="1"/>
    <cellStyle name="已瀏覽過的超連結" xfId="127" builtinId="9" hidden="1"/>
    <cellStyle name="已瀏覽過的超連結" xfId="129" builtinId="9" hidden="1"/>
    <cellStyle name="已瀏覽過的超連結" xfId="130" builtinId="9" hidden="1"/>
    <cellStyle name="已瀏覽過的超連結" xfId="132" builtinId="9" hidden="1"/>
    <cellStyle name="已瀏覽過的超連結" xfId="134" builtinId="9" hidden="1"/>
    <cellStyle name="已瀏覽過的超連結" xfId="136" builtinId="9" hidden="1"/>
    <cellStyle name="已瀏覽過的超連結" xfId="138" builtinId="9" hidden="1"/>
    <cellStyle name="已瀏覽過的超連結" xfId="140" builtinId="9" hidden="1"/>
    <cellStyle name="已瀏覽過的超連結" xfId="142" builtinId="9" hidden="1"/>
    <cellStyle name="已瀏覽過的超連結" xfId="144" builtinId="9" hidden="1"/>
    <cellStyle name="已瀏覽過的超連結" xfId="146" builtinId="9" hidden="1"/>
    <cellStyle name="已瀏覽過的超連結" xfId="148" builtinId="9" hidden="1"/>
    <cellStyle name="已瀏覽過的超連結" xfId="150" builtinId="9" hidden="1"/>
    <cellStyle name="已瀏覽過的超連結" xfId="152" builtinId="9" hidden="1"/>
    <cellStyle name="已瀏覽過的超連結" xfId="154" builtinId="9" hidden="1"/>
    <cellStyle name="已瀏覽過的超連結" xfId="156" builtinId="9" hidden="1"/>
    <cellStyle name="已瀏覽過的超連結" xfId="158" builtinId="9" hidden="1"/>
    <cellStyle name="已瀏覽過的超連結" xfId="160" builtinId="9" hidden="1"/>
    <cellStyle name="已瀏覽過的超連結" xfId="162" builtinId="9" hidden="1"/>
    <cellStyle name="已瀏覽過的超連結" xfId="164" builtinId="9" hidden="1"/>
    <cellStyle name="已瀏覽過的超連結" xfId="166" builtinId="9" hidden="1"/>
    <cellStyle name="已瀏覽過的超連結" xfId="168" builtinId="9" hidden="1"/>
    <cellStyle name="已瀏覽過的超連結" xfId="170" builtinId="9" hidden="1"/>
    <cellStyle name="已瀏覽過的超連結" xfId="172" builtinId="9" hidden="1"/>
    <cellStyle name="已瀏覽過的超連結" xfId="174" builtinId="9" hidden="1"/>
    <cellStyle name="已瀏覽過的超連結" xfId="176" builtinId="9" hidden="1"/>
    <cellStyle name="已瀏覽過的超連結" xfId="178" builtinId="9" hidden="1"/>
    <cellStyle name="已瀏覽過的超連結" xfId="180" builtinId="9" hidden="1"/>
    <cellStyle name="已瀏覽過的超連結" xfId="182" builtinId="9" hidden="1"/>
    <cellStyle name="已瀏覽過的超連結" xfId="184" builtinId="9" hidden="1"/>
    <cellStyle name="已瀏覽過的超連結" xfId="186" builtinId="9" hidden="1"/>
    <cellStyle name="已瀏覽過的超連結" xfId="188" builtinId="9" hidden="1"/>
    <cellStyle name="已瀏覽過的超連結" xfId="190" builtinId="9" hidden="1"/>
    <cellStyle name="已瀏覽過的超連結" xfId="192" builtinId="9" hidden="1"/>
    <cellStyle name="已瀏覽過的超連結" xfId="194" builtinId="9" hidden="1"/>
    <cellStyle name="已瀏覽過的超連結" xfId="196" builtinId="9" hidden="1"/>
    <cellStyle name="已瀏覽過的超連結" xfId="198" builtinId="9" hidden="1"/>
    <cellStyle name="已瀏覽過的超連結" xfId="200" builtinId="9" hidden="1"/>
    <cellStyle name="已瀏覽過的超連結" xfId="202" builtinId="9" hidden="1"/>
    <cellStyle name="已瀏覽過的超連結" xfId="204" builtinId="9" hidden="1"/>
    <cellStyle name="已瀏覽過的超連結" xfId="206" builtinId="9" hidden="1"/>
    <cellStyle name="已瀏覽過的超連結" xfId="208" builtinId="9" hidden="1"/>
    <cellStyle name="已瀏覽過的超連結" xfId="210" builtinId="9" hidden="1"/>
    <cellStyle name="已瀏覽過的超連結" xfId="212" builtinId="9" hidden="1"/>
    <cellStyle name="已瀏覽過的超連結" xfId="214" builtinId="9" hidden="1"/>
    <cellStyle name="已瀏覽過的超連結" xfId="216" builtinId="9" hidden="1"/>
    <cellStyle name="已瀏覽過的超連結" xfId="218" builtinId="9" hidden="1"/>
    <cellStyle name="已瀏覽過的超連結" xfId="220" builtinId="9" hidden="1"/>
    <cellStyle name="已瀏覽過的超連結" xfId="222" builtinId="9" hidden="1"/>
    <cellStyle name="已瀏覽過的超連結" xfId="224" builtinId="9" hidden="1"/>
    <cellStyle name="已瀏覽過的超連結" xfId="226" builtinId="9" hidden="1"/>
    <cellStyle name="已瀏覽過的超連結" xfId="228" builtinId="9" hidden="1"/>
    <cellStyle name="已瀏覽過的超連結" xfId="230" builtinId="9" hidden="1"/>
    <cellStyle name="已瀏覽過的超連結" xfId="232" builtinId="9" hidden="1"/>
    <cellStyle name="已瀏覽過的超連結" xfId="234" builtinId="9" hidden="1"/>
    <cellStyle name="已瀏覽過的超連結" xfId="236" builtinId="9" hidden="1"/>
    <cellStyle name="已瀏覽過的超連結" xfId="238" builtinId="9" hidden="1"/>
    <cellStyle name="已瀏覽過的超連結" xfId="240" builtinId="9" hidden="1"/>
    <cellStyle name="已瀏覽過的超連結" xfId="242" builtinId="9" hidden="1"/>
    <cellStyle name="已瀏覽過的超連結" xfId="244" builtinId="9" hidden="1"/>
    <cellStyle name="已瀏覽過的超連結" xfId="246" builtinId="9" hidden="1"/>
    <cellStyle name="已瀏覽過的超連結" xfId="248" builtinId="9" hidden="1"/>
    <cellStyle name="已瀏覽過的超連結" xfId="250" builtinId="9" hidden="1"/>
    <cellStyle name="已瀏覽過的超連結" xfId="252" builtinId="9" hidden="1"/>
    <cellStyle name="已瀏覽過的超連結" xfId="254" builtinId="9" hidden="1"/>
    <cellStyle name="已瀏覽過的超連結" xfId="256" builtinId="9" hidden="1"/>
    <cellStyle name="已瀏覽過的超連結" xfId="258" builtinId="9" hidden="1"/>
    <cellStyle name="已瀏覽過的超連結" xfId="260" builtinId="9" hidden="1"/>
    <cellStyle name="已瀏覽過的超連結" xfId="262" builtinId="9" hidden="1"/>
    <cellStyle name="已瀏覽過的超連結" xfId="264" builtinId="9" hidden="1"/>
    <cellStyle name="已瀏覽過的超連結" xfId="266" builtinId="9" hidden="1"/>
    <cellStyle name="已瀏覽過的超連結" xfId="268" builtinId="9" hidden="1"/>
    <cellStyle name="已瀏覽過的超連結" xfId="270" builtinId="9" hidden="1"/>
    <cellStyle name="已瀏覽過的超連結" xfId="272" builtinId="9" hidden="1"/>
    <cellStyle name="已瀏覽過的超連結" xfId="274" builtinId="9" hidden="1"/>
    <cellStyle name="已瀏覽過的超連結" xfId="276" builtinId="9" hidden="1"/>
    <cellStyle name="已瀏覽過的超連結" xfId="278" builtinId="9" hidden="1"/>
    <cellStyle name="已瀏覽過的超連結" xfId="280" builtinId="9" hidden="1"/>
    <cellStyle name="已瀏覽過的超連結" xfId="282" builtinId="9" hidden="1"/>
    <cellStyle name="已瀏覽過的超連結" xfId="284" builtinId="9" hidden="1"/>
    <cellStyle name="已瀏覽過的超連結" xfId="286" builtinId="9" hidden="1"/>
    <cellStyle name="已瀏覽過的超連結" xfId="288" builtinId="9" hidden="1"/>
    <cellStyle name="已瀏覽過的超連結" xfId="290" builtinId="9" hidden="1"/>
    <cellStyle name="已瀏覽過的超連結" xfId="292" builtinId="9" hidden="1"/>
    <cellStyle name="已瀏覽過的超連結" xfId="294" builtinId="9" hidden="1"/>
    <cellStyle name="已瀏覽過的超連結" xfId="296" builtinId="9" hidden="1"/>
    <cellStyle name="已瀏覽過的超連結" xfId="298" builtinId="9" hidden="1"/>
    <cellStyle name="已瀏覽過的超連結" xfId="300" builtinId="9" hidden="1"/>
    <cellStyle name="已瀏覽過的超連結" xfId="302" builtinId="9" hidden="1"/>
    <cellStyle name="已瀏覽過的超連結" xfId="304" builtinId="9" hidden="1"/>
    <cellStyle name="已瀏覽過的超連結" xfId="306" builtinId="9" hidden="1"/>
    <cellStyle name="已瀏覽過的超連結" xfId="308" builtinId="9" hidden="1"/>
    <cellStyle name="已瀏覽過的超連結" xfId="310" builtinId="9" hidden="1"/>
    <cellStyle name="已瀏覽過的超連結" xfId="312" builtinId="9" hidden="1"/>
    <cellStyle name="已瀏覽過的超連結" xfId="314" builtinId="9" hidden="1"/>
    <cellStyle name="已瀏覽過的超連結" xfId="316" builtinId="9" hidden="1"/>
    <cellStyle name="已瀏覽過的超連結" xfId="318" builtinId="9" hidden="1"/>
    <cellStyle name="已瀏覽過的超連結" xfId="320" builtinId="9" hidden="1"/>
    <cellStyle name="已瀏覽過的超連結" xfId="322" builtinId="9" hidden="1"/>
    <cellStyle name="已瀏覽過的超連結" xfId="324" builtinId="9" hidden="1"/>
    <cellStyle name="已瀏覽過的超連結" xfId="326" builtinId="9" hidden="1"/>
    <cellStyle name="已瀏覽過的超連結" xfId="328" builtinId="9" hidden="1"/>
    <cellStyle name="已瀏覽過的超連結" xfId="330" builtinId="9" hidden="1"/>
    <cellStyle name="已瀏覽過的超連結" xfId="332" builtinId="9" hidden="1"/>
    <cellStyle name="已瀏覽過的超連結" xfId="334" builtinId="9" hidden="1"/>
    <cellStyle name="已瀏覽過的超連結" xfId="336" builtinId="9" hidden="1"/>
    <cellStyle name="已瀏覽過的超連結" xfId="338" builtinId="9" hidden="1"/>
    <cellStyle name="已瀏覽過的超連結" xfId="340" builtinId="9" hidden="1"/>
    <cellStyle name="已瀏覽過的超連結" xfId="342" builtinId="9" hidden="1"/>
    <cellStyle name="已瀏覽過的超連結" xfId="344" builtinId="9" hidden="1"/>
    <cellStyle name="已瀏覽過的超連結" xfId="346" builtinId="9" hidden="1"/>
    <cellStyle name="已瀏覽過的超連結" xfId="348" builtinId="9" hidden="1"/>
    <cellStyle name="已瀏覽過的超連結" xfId="350" builtinId="9" hidden="1"/>
    <cellStyle name="已瀏覽過的超連結" xfId="352" builtinId="9" hidden="1"/>
    <cellStyle name="已瀏覽過的超連結" xfId="354" builtinId="9" hidden="1"/>
    <cellStyle name="已瀏覽過的超連結" xfId="356" builtinId="9" hidden="1"/>
    <cellStyle name="已瀏覽過的超連結" xfId="358" builtinId="9" hidden="1"/>
    <cellStyle name="已瀏覽過的超連結" xfId="360" builtinId="9" hidden="1"/>
    <cellStyle name="已瀏覽過的超連結" xfId="362" builtinId="9" hidden="1"/>
    <cellStyle name="已瀏覽過的超連結" xfId="364" builtinId="9" hidden="1"/>
    <cellStyle name="已瀏覽過的超連結" xfId="366" builtinId="9" hidden="1"/>
    <cellStyle name="已瀏覽過的超連結" xfId="368" builtinId="9" hidden="1"/>
    <cellStyle name="已瀏覽過的超連結" xfId="370" builtinId="9" hidden="1"/>
    <cellStyle name="已瀏覽過的超連結" xfId="372" builtinId="9" hidden="1"/>
    <cellStyle name="已瀏覽過的超連結" xfId="374" builtinId="9" hidden="1"/>
    <cellStyle name="已瀏覽過的超連結" xfId="376" builtinId="9" hidden="1"/>
    <cellStyle name="已瀏覽過的超連結" xfId="378" builtinId="9" hidden="1"/>
    <cellStyle name="已瀏覽過的超連結" xfId="380" builtinId="9" hidden="1"/>
    <cellStyle name="已瀏覽過的超連結" xfId="382" builtinId="9" hidden="1"/>
    <cellStyle name="已瀏覽過的超連結" xfId="384" builtinId="9" hidden="1"/>
    <cellStyle name="已瀏覽過的超連結" xfId="386" builtinId="9" hidden="1"/>
    <cellStyle name="已瀏覽過的超連結" xfId="388" builtinId="9" hidden="1"/>
    <cellStyle name="已瀏覽過的超連結" xfId="390" builtinId="9" hidden="1"/>
    <cellStyle name="已瀏覽過的超連結" xfId="392" builtinId="9" hidden="1"/>
    <cellStyle name="已瀏覽過的超連結" xfId="394" builtinId="9" hidden="1"/>
    <cellStyle name="已瀏覽過的超連結" xfId="396" builtinId="9" hidden="1"/>
    <cellStyle name="已瀏覽過的超連結" xfId="398" builtinId="9" hidden="1"/>
    <cellStyle name="已瀏覽過的超連結" xfId="400" builtinId="9" hidden="1"/>
    <cellStyle name="超連結" xfId="2" builtinId="8" hidden="1"/>
    <cellStyle name="超連結" xfId="9" builtinId="8" hidden="1"/>
    <cellStyle name="超連結" xfId="11" builtinId="8" hidden="1"/>
    <cellStyle name="超連結" xfId="13" builtinId="8" hidden="1"/>
    <cellStyle name="超連結" xfId="15" builtinId="8" hidden="1"/>
    <cellStyle name="超連結" xfId="17" builtinId="8" hidden="1"/>
    <cellStyle name="超連結" xfId="131" builtinId="8" hidden="1"/>
    <cellStyle name="超連結" xfId="133" builtinId="8" hidden="1"/>
    <cellStyle name="超連結" xfId="135" builtinId="8" hidden="1"/>
    <cellStyle name="超連結" xfId="137" builtinId="8" hidden="1"/>
    <cellStyle name="超連結" xfId="139" builtinId="8" hidden="1"/>
    <cellStyle name="超連結" xfId="141" builtinId="8" hidden="1"/>
    <cellStyle name="超連結" xfId="143" builtinId="8" hidden="1"/>
    <cellStyle name="超連結" xfId="145" builtinId="8" hidden="1"/>
    <cellStyle name="超連結" xfId="147" builtinId="8" hidden="1"/>
    <cellStyle name="超連結" xfId="149" builtinId="8" hidden="1"/>
    <cellStyle name="超連結" xfId="151" builtinId="8" hidden="1"/>
    <cellStyle name="超連結" xfId="153" builtinId="8" hidden="1"/>
    <cellStyle name="超連結" xfId="155" builtinId="8" hidden="1"/>
    <cellStyle name="超連結" xfId="157" builtinId="8" hidden="1"/>
    <cellStyle name="超連結" xfId="159" builtinId="8" hidden="1"/>
    <cellStyle name="超連結" xfId="161" builtinId="8" hidden="1"/>
    <cellStyle name="超連結" xfId="163" builtinId="8" hidden="1"/>
    <cellStyle name="超連結" xfId="165" builtinId="8" hidden="1"/>
    <cellStyle name="超連結" xfId="167" builtinId="8" hidden="1"/>
    <cellStyle name="超連結" xfId="169" builtinId="8" hidden="1"/>
    <cellStyle name="超連結" xfId="171" builtinId="8" hidden="1"/>
    <cellStyle name="超連結" xfId="173" builtinId="8" hidden="1"/>
    <cellStyle name="超連結" xfId="175" builtinId="8" hidden="1"/>
    <cellStyle name="超連結" xfId="177" builtinId="8" hidden="1"/>
    <cellStyle name="超連結" xfId="179" builtinId="8" hidden="1"/>
    <cellStyle name="超連結" xfId="181" builtinId="8" hidden="1"/>
    <cellStyle name="超連結" xfId="183" builtinId="8" hidden="1"/>
    <cellStyle name="超連結" xfId="185" builtinId="8" hidden="1"/>
    <cellStyle name="超連結" xfId="187" builtinId="8" hidden="1"/>
    <cellStyle name="超連結" xfId="189" builtinId="8" hidden="1"/>
    <cellStyle name="超連結" xfId="191" builtinId="8" hidden="1"/>
    <cellStyle name="超連結" xfId="193" builtinId="8" hidden="1"/>
    <cellStyle name="超連結" xfId="195" builtinId="8" hidden="1"/>
    <cellStyle name="超連結" xfId="197" builtinId="8" hidden="1"/>
    <cellStyle name="超連結" xfId="199" builtinId="8" hidden="1"/>
    <cellStyle name="超連結" xfId="201" builtinId="8" hidden="1"/>
    <cellStyle name="超連結" xfId="203" builtinId="8" hidden="1"/>
    <cellStyle name="超連結" xfId="205" builtinId="8" hidden="1"/>
    <cellStyle name="超連結" xfId="207" builtinId="8" hidden="1"/>
    <cellStyle name="超連結" xfId="209" builtinId="8" hidden="1"/>
    <cellStyle name="超連結" xfId="211" builtinId="8" hidden="1"/>
    <cellStyle name="超連結" xfId="213" builtinId="8" hidden="1"/>
    <cellStyle name="超連結" xfId="215" builtinId="8" hidden="1"/>
    <cellStyle name="超連結" xfId="217" builtinId="8" hidden="1"/>
    <cellStyle name="超連結" xfId="219" builtinId="8" hidden="1"/>
    <cellStyle name="超連結" xfId="221" builtinId="8" hidden="1"/>
    <cellStyle name="超連結" xfId="223" builtinId="8" hidden="1"/>
    <cellStyle name="超連結" xfId="225" builtinId="8" hidden="1"/>
    <cellStyle name="超連結" xfId="227" builtinId="8" hidden="1"/>
    <cellStyle name="超連結" xfId="229" builtinId="8" hidden="1"/>
    <cellStyle name="超連結" xfId="231" builtinId="8" hidden="1"/>
    <cellStyle name="超連結" xfId="233" builtinId="8" hidden="1"/>
    <cellStyle name="超連結" xfId="235" builtinId="8" hidden="1"/>
    <cellStyle name="超連結" xfId="237" builtinId="8" hidden="1"/>
    <cellStyle name="超連結" xfId="239" builtinId="8" hidden="1"/>
    <cellStyle name="超連結" xfId="241" builtinId="8" hidden="1"/>
    <cellStyle name="超連結" xfId="243" builtinId="8" hidden="1"/>
    <cellStyle name="超連結" xfId="245" builtinId="8" hidden="1"/>
    <cellStyle name="超連結" xfId="247" builtinId="8" hidden="1"/>
    <cellStyle name="超連結" xfId="249" builtinId="8" hidden="1"/>
    <cellStyle name="超連結" xfId="251" builtinId="8" hidden="1"/>
    <cellStyle name="超連結" xfId="253" builtinId="8" hidden="1"/>
    <cellStyle name="超連結" xfId="255" builtinId="8" hidden="1"/>
    <cellStyle name="超連結" xfId="257" builtinId="8" hidden="1"/>
    <cellStyle name="超連結" xfId="259" builtinId="8" hidden="1"/>
    <cellStyle name="超連結" xfId="261" builtinId="8" hidden="1"/>
    <cellStyle name="超連結" xfId="263" builtinId="8" hidden="1"/>
    <cellStyle name="超連結" xfId="265" builtinId="8" hidden="1"/>
    <cellStyle name="超連結" xfId="267" builtinId="8" hidden="1"/>
    <cellStyle name="超連結" xfId="269" builtinId="8" hidden="1"/>
    <cellStyle name="超連結" xfId="271" builtinId="8" hidden="1"/>
    <cellStyle name="超連結" xfId="273" builtinId="8" hidden="1"/>
    <cellStyle name="超連結" xfId="275" builtinId="8" hidden="1"/>
    <cellStyle name="超連結" xfId="277" builtinId="8" hidden="1"/>
    <cellStyle name="超連結" xfId="279" builtinId="8" hidden="1"/>
    <cellStyle name="超連結" xfId="281" builtinId="8" hidden="1"/>
    <cellStyle name="超連結" xfId="283" builtinId="8" hidden="1"/>
    <cellStyle name="超連結" xfId="285" builtinId="8" hidden="1"/>
    <cellStyle name="超連結" xfId="287" builtinId="8" hidden="1"/>
    <cellStyle name="超連結" xfId="289" builtinId="8" hidden="1"/>
    <cellStyle name="超連結" xfId="291" builtinId="8" hidden="1"/>
    <cellStyle name="超連結" xfId="293" builtinId="8" hidden="1"/>
    <cellStyle name="超連結" xfId="295" builtinId="8" hidden="1"/>
    <cellStyle name="超連結" xfId="297" builtinId="8" hidden="1"/>
    <cellStyle name="超連結" xfId="299" builtinId="8" hidden="1"/>
    <cellStyle name="超連結" xfId="301" builtinId="8" hidden="1"/>
    <cellStyle name="超連結" xfId="303" builtinId="8" hidden="1"/>
    <cellStyle name="超連結" xfId="305" builtinId="8" hidden="1"/>
    <cellStyle name="超連結" xfId="307" builtinId="8" hidden="1"/>
    <cellStyle name="超連結" xfId="309" builtinId="8" hidden="1"/>
    <cellStyle name="超連結" xfId="311" builtinId="8" hidden="1"/>
    <cellStyle name="超連結" xfId="313" builtinId="8" hidden="1"/>
    <cellStyle name="超連結" xfId="315" builtinId="8" hidden="1"/>
    <cellStyle name="超連結" xfId="317" builtinId="8" hidden="1"/>
    <cellStyle name="超連結" xfId="319" builtinId="8" hidden="1"/>
    <cellStyle name="超連結" xfId="321" builtinId="8" hidden="1"/>
    <cellStyle name="超連結" xfId="323" builtinId="8" hidden="1"/>
    <cellStyle name="超連結" xfId="325" builtinId="8" hidden="1"/>
    <cellStyle name="超連結" xfId="327" builtinId="8" hidden="1"/>
    <cellStyle name="超連結" xfId="329" builtinId="8" hidden="1"/>
    <cellStyle name="超連結" xfId="331" builtinId="8" hidden="1"/>
    <cellStyle name="超連結" xfId="333" builtinId="8" hidden="1"/>
    <cellStyle name="超連結" xfId="335" builtinId="8" hidden="1"/>
    <cellStyle name="超連結" xfId="337" builtinId="8" hidden="1"/>
    <cellStyle name="超連結" xfId="339" builtinId="8" hidden="1"/>
    <cellStyle name="超連結" xfId="341" builtinId="8" hidden="1"/>
    <cellStyle name="超連結" xfId="343" builtinId="8" hidden="1"/>
    <cellStyle name="超連結" xfId="345" builtinId="8" hidden="1"/>
    <cellStyle name="超連結" xfId="347" builtinId="8" hidden="1"/>
    <cellStyle name="超連結" xfId="349" builtinId="8" hidden="1"/>
    <cellStyle name="超連結" xfId="351" builtinId="8" hidden="1"/>
    <cellStyle name="超連結" xfId="353" builtinId="8" hidden="1"/>
    <cellStyle name="超連結" xfId="355" builtinId="8" hidden="1"/>
    <cellStyle name="超連結" xfId="357" builtinId="8" hidden="1"/>
    <cellStyle name="超連結" xfId="359" builtinId="8" hidden="1"/>
    <cellStyle name="超連結" xfId="361" builtinId="8" hidden="1"/>
    <cellStyle name="超連結" xfId="363" builtinId="8" hidden="1"/>
    <cellStyle name="超連結" xfId="365" builtinId="8" hidden="1"/>
    <cellStyle name="超連結" xfId="367" builtinId="8" hidden="1"/>
    <cellStyle name="超連結" xfId="369" builtinId="8" hidden="1"/>
    <cellStyle name="超連結" xfId="371" builtinId="8" hidden="1"/>
    <cellStyle name="超連結" xfId="373" builtinId="8" hidden="1"/>
    <cellStyle name="超連結" xfId="375" builtinId="8" hidden="1"/>
    <cellStyle name="超連結" xfId="377" builtinId="8" hidden="1"/>
    <cellStyle name="超連結" xfId="379" builtinId="8" hidden="1"/>
    <cellStyle name="超連結" xfId="381" builtinId="8" hidden="1"/>
    <cellStyle name="超連結" xfId="383" builtinId="8" hidden="1"/>
    <cellStyle name="超連結" xfId="385" builtinId="8" hidden="1"/>
    <cellStyle name="超連結" xfId="387" builtinId="8" hidden="1"/>
    <cellStyle name="超連結" xfId="389" builtinId="8" hidden="1"/>
    <cellStyle name="超連結" xfId="391" builtinId="8" hidden="1"/>
    <cellStyle name="超連結" xfId="393" builtinId="8" hidden="1"/>
    <cellStyle name="超連結" xfId="395" builtinId="8" hidden="1"/>
    <cellStyle name="超連結" xfId="397" builtinId="8" hidden="1"/>
    <cellStyle name="超連結" xfId="399" builtinId="8" hidden="1"/>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129541</xdr:colOff>
      <xdr:row>1</xdr:row>
      <xdr:rowOff>106681</xdr:rowOff>
    </xdr:from>
    <xdr:to>
      <xdr:col>2</xdr:col>
      <xdr:colOff>274320</xdr:colOff>
      <xdr:row>4</xdr:row>
      <xdr:rowOff>7189</xdr:rowOff>
    </xdr:to>
    <xdr:pic>
      <xdr:nvPicPr>
        <xdr:cNvPr id="3" name="圖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661" y="266701"/>
          <a:ext cx="662939" cy="525348"/>
        </a:xfrm>
        <a:prstGeom prst="rect">
          <a:avLst/>
        </a:prstGeom>
      </xdr:spPr>
    </xdr:pic>
    <xdr:clientData/>
  </xdr:twoCellAnchor>
  <xdr:twoCellAnchor editAs="oneCell">
    <xdr:from>
      <xdr:col>2</xdr:col>
      <xdr:colOff>381000</xdr:colOff>
      <xdr:row>1</xdr:row>
      <xdr:rowOff>175260</xdr:rowOff>
    </xdr:from>
    <xdr:to>
      <xdr:col>2</xdr:col>
      <xdr:colOff>2443886</xdr:colOff>
      <xdr:row>3</xdr:row>
      <xdr:rowOff>180137</xdr:rowOff>
    </xdr:to>
    <xdr:pic>
      <xdr:nvPicPr>
        <xdr:cNvPr id="4" name="圖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7280" y="335280"/>
          <a:ext cx="2062886" cy="43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144780</xdr:colOff>
      <xdr:row>1</xdr:row>
      <xdr:rowOff>99060</xdr:rowOff>
    </xdr:from>
    <xdr:to>
      <xdr:col>2</xdr:col>
      <xdr:colOff>289559</xdr:colOff>
      <xdr:row>3</xdr:row>
      <xdr:rowOff>197688</xdr:rowOff>
    </xdr:to>
    <xdr:pic>
      <xdr:nvPicPr>
        <xdr:cNvPr id="2" name="圖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259080"/>
          <a:ext cx="662939" cy="525348"/>
        </a:xfrm>
        <a:prstGeom prst="rect">
          <a:avLst/>
        </a:prstGeom>
      </xdr:spPr>
    </xdr:pic>
    <xdr:clientData/>
  </xdr:twoCellAnchor>
  <xdr:twoCellAnchor editAs="oneCell">
    <xdr:from>
      <xdr:col>2</xdr:col>
      <xdr:colOff>396239</xdr:colOff>
      <xdr:row>1</xdr:row>
      <xdr:rowOff>167639</xdr:rowOff>
    </xdr:from>
    <xdr:to>
      <xdr:col>2</xdr:col>
      <xdr:colOff>2459125</xdr:colOff>
      <xdr:row>3</xdr:row>
      <xdr:rowOff>172516</xdr:rowOff>
    </xdr:to>
    <xdr:pic>
      <xdr:nvPicPr>
        <xdr:cNvPr id="3" name="圖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2519" y="327659"/>
          <a:ext cx="2062886" cy="431597"/>
        </a:xfrm>
        <a:prstGeom prst="rect">
          <a:avLst/>
        </a:prstGeom>
      </xdr:spPr>
    </xdr:pic>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B3:D20"/>
  <sheetViews>
    <sheetView showGridLines="0" topLeftCell="A7" zoomScale="125" zoomScaleNormal="125" zoomScalePageLayoutView="125" workbookViewId="0">
      <selection activeCell="F13" sqref="F13"/>
    </sheetView>
  </sheetViews>
  <sheetFormatPr defaultColWidth="10.85546875" defaultRowHeight="15" x14ac:dyDescent="0.2"/>
  <cols>
    <col min="1" max="1" width="2.85546875" style="47" customWidth="1"/>
    <col min="2" max="2" width="15.85546875" style="47" customWidth="1"/>
    <col min="3" max="3" width="50.85546875" style="47" customWidth="1"/>
    <col min="4" max="4" width="32.7109375" style="47" customWidth="1"/>
    <col min="5" max="16384" width="10.85546875" style="47"/>
  </cols>
  <sheetData>
    <row r="3" spans="2:4" s="48" customFormat="1" ht="18" customHeight="1" x14ac:dyDescent="0.2">
      <c r="B3" s="66" t="s">
        <v>23</v>
      </c>
      <c r="C3" s="67"/>
      <c r="D3" s="68"/>
    </row>
    <row r="4" spans="2:4" s="49" customFormat="1" ht="15" customHeight="1" x14ac:dyDescent="0.25">
      <c r="B4" s="64" t="s">
        <v>22</v>
      </c>
      <c r="C4" s="69" t="s">
        <v>21</v>
      </c>
      <c r="D4" s="69"/>
    </row>
    <row r="5" spans="2:4" s="49" customFormat="1" ht="24" customHeight="1" x14ac:dyDescent="0.25">
      <c r="B5" s="65"/>
      <c r="C5" s="70" t="s">
        <v>24</v>
      </c>
      <c r="D5" s="70"/>
    </row>
    <row r="7" spans="2:4" s="48" customFormat="1" ht="18" customHeight="1" x14ac:dyDescent="0.2">
      <c r="B7" s="66" t="s">
        <v>25</v>
      </c>
      <c r="C7" s="67"/>
      <c r="D7" s="68"/>
    </row>
    <row r="8" spans="2:4" s="50" customFormat="1" ht="30.75" customHeight="1" x14ac:dyDescent="0.25">
      <c r="B8" s="51" t="s">
        <v>19</v>
      </c>
      <c r="C8" s="71" t="s">
        <v>26</v>
      </c>
      <c r="D8" s="72"/>
    </row>
    <row r="9" spans="2:4" s="50" customFormat="1" ht="18" customHeight="1" x14ac:dyDescent="0.25">
      <c r="B9" s="51" t="s">
        <v>5</v>
      </c>
      <c r="C9" s="71" t="s">
        <v>27</v>
      </c>
      <c r="D9" s="72"/>
    </row>
    <row r="10" spans="2:4" s="50" customFormat="1" ht="43.5" customHeight="1" x14ac:dyDescent="0.25">
      <c r="B10" s="52" t="s">
        <v>29</v>
      </c>
      <c r="C10" s="74" t="s">
        <v>28</v>
      </c>
      <c r="D10" s="74"/>
    </row>
    <row r="11" spans="2:4" s="50" customFormat="1" ht="40.5" customHeight="1" x14ac:dyDescent="0.25">
      <c r="B11" s="53" t="s">
        <v>76</v>
      </c>
      <c r="C11" s="71" t="s">
        <v>77</v>
      </c>
      <c r="D11" s="72"/>
    </row>
    <row r="12" spans="2:4" s="50" customFormat="1" ht="53.25" customHeight="1" x14ac:dyDescent="0.25">
      <c r="B12" s="64" t="s">
        <v>78</v>
      </c>
      <c r="C12" s="75" t="s">
        <v>79</v>
      </c>
      <c r="D12" s="76"/>
    </row>
    <row r="13" spans="2:4" s="50" customFormat="1" ht="77.25" customHeight="1" x14ac:dyDescent="0.25">
      <c r="B13" s="73"/>
      <c r="C13" s="77" t="s">
        <v>86</v>
      </c>
      <c r="D13" s="78"/>
    </row>
    <row r="14" spans="2:4" s="50" customFormat="1" ht="118.5" customHeight="1" x14ac:dyDescent="0.25">
      <c r="B14" s="73"/>
      <c r="C14" s="79" t="s">
        <v>81</v>
      </c>
      <c r="D14" s="79"/>
    </row>
    <row r="15" spans="2:4" s="50" customFormat="1" ht="114" customHeight="1" x14ac:dyDescent="0.25">
      <c r="B15" s="64" t="s">
        <v>80</v>
      </c>
      <c r="C15" s="75" t="s">
        <v>82</v>
      </c>
      <c r="D15" s="76"/>
    </row>
    <row r="16" spans="2:4" s="50" customFormat="1" ht="44.25" customHeight="1" x14ac:dyDescent="0.25">
      <c r="B16" s="65"/>
      <c r="C16" s="80" t="s">
        <v>83</v>
      </c>
      <c r="D16" s="81"/>
    </row>
    <row r="17" spans="2:4" s="50" customFormat="1" ht="70.5" customHeight="1" x14ac:dyDescent="0.25">
      <c r="B17" s="51" t="s">
        <v>84</v>
      </c>
      <c r="C17" s="71" t="s">
        <v>85</v>
      </c>
      <c r="D17" s="72"/>
    </row>
    <row r="20" spans="2:4" x14ac:dyDescent="0.2">
      <c r="B20" s="54" t="s">
        <v>20</v>
      </c>
    </row>
  </sheetData>
  <mergeCells count="17">
    <mergeCell ref="C17:D17"/>
    <mergeCell ref="B4:B5"/>
    <mergeCell ref="B12:B14"/>
    <mergeCell ref="C10:D10"/>
    <mergeCell ref="C12:D12"/>
    <mergeCell ref="C13:D13"/>
    <mergeCell ref="C14:D14"/>
    <mergeCell ref="C11:D11"/>
    <mergeCell ref="C15:D15"/>
    <mergeCell ref="C16:D16"/>
    <mergeCell ref="C8:D8"/>
    <mergeCell ref="C9:D9"/>
    <mergeCell ref="B15:B16"/>
    <mergeCell ref="B3:D3"/>
    <mergeCell ref="C4:D4"/>
    <mergeCell ref="C5:D5"/>
    <mergeCell ref="B7:D7"/>
  </mergeCells>
  <phoneticPr fontId="10" type="noConversion"/>
  <pageMargins left="0.78740157480314965" right="0.78740157480314965" top="1.1811023622047245" bottom="0.59055118110236227" header="0.78740157480314965" footer="0.39370078740157483"/>
  <pageSetup paperSize="9" scale="89" orientation="portrait" horizontalDpi="4294967292" verticalDpi="4294967292" r:id="rId1"/>
  <headerFooter>
    <oddHeader>&amp;L&amp;G&amp;C&amp;"微軟正黑體,粗體"&amp;18自我評估表
(所有級別、所有域名)&amp;R&amp;G</oddHeader>
    <oddFooter>&amp;L&amp;K000000IPMA ICR Handbook_x000D_&amp;KFF0000IPMA Internal Document&amp;C&amp;K000000&amp;P of &amp;N&amp;R&amp;K000000Self-Assessment_x000D_v0.5, 20.06.2016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1:M101"/>
  <sheetViews>
    <sheetView showGridLines="0" topLeftCell="B1" zoomScaleNormal="100" zoomScalePageLayoutView="125" workbookViewId="0">
      <pane ySplit="7" topLeftCell="A11" activePane="bottomLeft" state="frozenSplit"/>
      <selection activeCell="C3" sqref="C3"/>
      <selection pane="bottomLeft" activeCell="K12" sqref="K12"/>
    </sheetView>
  </sheetViews>
  <sheetFormatPr defaultColWidth="10.85546875" defaultRowHeight="14.25" x14ac:dyDescent="0.2"/>
  <cols>
    <col min="1" max="1" width="3" style="5" customWidth="1"/>
    <col min="2" max="2" width="7.7109375" style="5" customWidth="1"/>
    <col min="3" max="3" width="41.140625" style="4" customWidth="1"/>
    <col min="4" max="5" width="10.85546875" style="5" customWidth="1"/>
    <col min="6" max="6" width="2.85546875" style="5" customWidth="1"/>
    <col min="7" max="7" width="10.85546875" style="5" customWidth="1"/>
    <col min="8" max="8" width="2.85546875" style="5" customWidth="1"/>
    <col min="9" max="9" width="14.42578125" style="5" customWidth="1"/>
    <col min="10" max="10" width="19.85546875" style="5" customWidth="1"/>
    <col min="11" max="12" width="10.85546875" style="5"/>
    <col min="13" max="13" width="0" style="40" hidden="1" customWidth="1"/>
    <col min="14" max="16384" width="10.85546875" style="5"/>
  </cols>
  <sheetData>
    <row r="1" spans="2:13" ht="12.95" customHeight="1" x14ac:dyDescent="0.2">
      <c r="E1" s="4"/>
    </row>
    <row r="2" spans="2:13" ht="15.95" customHeight="1" x14ac:dyDescent="0.25">
      <c r="D2" s="60" t="s">
        <v>34</v>
      </c>
      <c r="E2" s="19"/>
      <c r="F2" s="6"/>
      <c r="G2" s="18" t="s">
        <v>0</v>
      </c>
      <c r="I2" s="18" t="s">
        <v>4</v>
      </c>
    </row>
    <row r="3" spans="2:13" ht="18" customHeight="1" x14ac:dyDescent="0.2">
      <c r="B3" s="58"/>
      <c r="D3" s="83" t="s">
        <v>3</v>
      </c>
      <c r="E3" s="84"/>
      <c r="F3" s="7"/>
      <c r="G3" s="20" t="s">
        <v>70</v>
      </c>
      <c r="I3" s="32" t="s">
        <v>6</v>
      </c>
      <c r="J3" s="46" t="str">
        <f>IF(AND(OR(G3="C",G3="D"),OR((I3="Programme"),I3="Portfolio")),"   Invalid Domain or Level","")</f>
        <v/>
      </c>
    </row>
    <row r="4" spans="2:13" ht="15.95" customHeight="1" x14ac:dyDescent="0.2">
      <c r="B4" s="59"/>
      <c r="F4" s="6"/>
      <c r="G4" s="31"/>
    </row>
    <row r="5" spans="2:13" s="8" customFormat="1" ht="48" customHeight="1" x14ac:dyDescent="0.2">
      <c r="B5" s="98" t="s">
        <v>35</v>
      </c>
      <c r="C5" s="99"/>
      <c r="D5" s="90" t="str">
        <f>IF(OR(G3="",I3=""),"",IF(G3="D",G98,IF(I3="Project",G99,IF(I3="Portfolio",G101,G100))))</f>
        <v>I can provide clear and convincing evidence of my skills and abilities for this competence element in a project of sufficient complexity for the level I am applying for.</v>
      </c>
      <c r="E5" s="91"/>
      <c r="F5" s="91"/>
      <c r="G5" s="91"/>
      <c r="H5" s="91"/>
      <c r="I5" s="91"/>
      <c r="J5" s="92"/>
      <c r="M5" s="41"/>
    </row>
    <row r="6" spans="2:13" s="8" customFormat="1" ht="28.5" customHeight="1" x14ac:dyDescent="0.2">
      <c r="B6" s="100"/>
      <c r="C6" s="101"/>
      <c r="D6" s="93" t="s">
        <v>68</v>
      </c>
      <c r="E6" s="94"/>
      <c r="F6" s="94"/>
      <c r="G6" s="94"/>
      <c r="H6" s="94"/>
      <c r="I6" s="94"/>
      <c r="J6" s="95"/>
      <c r="M6" s="41"/>
    </row>
    <row r="7" spans="2:13" s="56" customFormat="1" ht="50.25" customHeight="1" x14ac:dyDescent="0.2">
      <c r="B7" s="88" t="s">
        <v>33</v>
      </c>
      <c r="C7" s="89"/>
      <c r="D7" s="45" t="s">
        <v>31</v>
      </c>
      <c r="E7" s="45" t="s">
        <v>32</v>
      </c>
      <c r="F7" s="55"/>
      <c r="G7" s="87" t="s">
        <v>30</v>
      </c>
      <c r="H7" s="87"/>
      <c r="I7" s="87"/>
      <c r="J7" s="87"/>
      <c r="M7" s="57"/>
    </row>
    <row r="8" spans="2:13" ht="18" customHeight="1" x14ac:dyDescent="0.2">
      <c r="C8" s="17" t="s">
        <v>36</v>
      </c>
      <c r="D8" s="9"/>
      <c r="E8" s="9"/>
      <c r="F8" s="10"/>
    </row>
    <row r="9" spans="2:13" ht="15.95" customHeight="1" x14ac:dyDescent="0.2">
      <c r="B9" s="25" t="str">
        <f>CONCATENATE($E$98,".3.",M9)</f>
        <v>4.3.1</v>
      </c>
      <c r="C9" s="62" t="s">
        <v>41</v>
      </c>
      <c r="D9" s="20">
        <v>2</v>
      </c>
      <c r="E9" s="20">
        <v>3</v>
      </c>
      <c r="F9" s="11"/>
      <c r="G9" s="96" t="s">
        <v>87</v>
      </c>
      <c r="H9" s="97"/>
      <c r="I9" s="97"/>
      <c r="J9" s="97"/>
      <c r="K9" s="28"/>
      <c r="M9" s="40">
        <v>1</v>
      </c>
    </row>
    <row r="10" spans="2:13" ht="15.95" customHeight="1" x14ac:dyDescent="0.2">
      <c r="B10" s="25" t="str">
        <f>CONCATENATE($E$98,".3.",M10)</f>
        <v>4.3.2</v>
      </c>
      <c r="C10" s="62" t="s">
        <v>37</v>
      </c>
      <c r="D10" s="20">
        <v>3</v>
      </c>
      <c r="E10" s="20">
        <v>3</v>
      </c>
      <c r="F10" s="11"/>
      <c r="G10" s="85" t="s">
        <v>88</v>
      </c>
      <c r="H10" s="86"/>
      <c r="I10" s="86"/>
      <c r="J10" s="86"/>
      <c r="K10" s="28"/>
      <c r="M10" s="40">
        <f>1+M9</f>
        <v>2</v>
      </c>
    </row>
    <row r="11" spans="2:13" ht="15.95" customHeight="1" x14ac:dyDescent="0.2">
      <c r="B11" s="25" t="str">
        <f>CONCATENATE($E$98,".3.",M11)</f>
        <v>4.3.3</v>
      </c>
      <c r="C11" s="62" t="s">
        <v>38</v>
      </c>
      <c r="D11" s="20">
        <v>2</v>
      </c>
      <c r="E11" s="20">
        <v>2</v>
      </c>
      <c r="F11" s="11"/>
      <c r="G11" s="85"/>
      <c r="H11" s="86"/>
      <c r="I11" s="86"/>
      <c r="J11" s="86"/>
      <c r="K11" s="28"/>
      <c r="M11" s="40">
        <f>1+M10</f>
        <v>3</v>
      </c>
    </row>
    <row r="12" spans="2:13" ht="15.95" customHeight="1" x14ac:dyDescent="0.2">
      <c r="B12" s="25" t="str">
        <f>CONCATENATE($E$98,".3.",M12)</f>
        <v>4.3.4</v>
      </c>
      <c r="C12" s="62" t="s">
        <v>39</v>
      </c>
      <c r="D12" s="20">
        <v>2</v>
      </c>
      <c r="E12" s="20">
        <v>2</v>
      </c>
      <c r="F12" s="11"/>
      <c r="G12" s="85"/>
      <c r="H12" s="86"/>
      <c r="I12" s="86"/>
      <c r="J12" s="86"/>
      <c r="K12" s="28"/>
      <c r="M12" s="40">
        <f>1+M11</f>
        <v>4</v>
      </c>
    </row>
    <row r="13" spans="2:13" ht="15.95" customHeight="1" x14ac:dyDescent="0.2">
      <c r="B13" s="25" t="str">
        <f>CONCATENATE($E$98,".3.",M13)</f>
        <v>4.3.5</v>
      </c>
      <c r="C13" s="62" t="s">
        <v>40</v>
      </c>
      <c r="D13" s="20">
        <v>3</v>
      </c>
      <c r="E13" s="20">
        <v>3</v>
      </c>
      <c r="F13" s="11"/>
      <c r="G13" s="85"/>
      <c r="H13" s="86"/>
      <c r="I13" s="86"/>
      <c r="J13" s="86"/>
      <c r="K13" s="28"/>
      <c r="M13" s="40">
        <f>1+M12</f>
        <v>5</v>
      </c>
    </row>
    <row r="14" spans="2:13" s="14" customFormat="1" ht="21" customHeight="1" x14ac:dyDescent="0.2">
      <c r="C14" s="34" t="s">
        <v>11</v>
      </c>
      <c r="D14" s="36">
        <f>IF(COUNTIF(D9:D13,"")=$M13,"",(COUNTIF(D9:D13,3)))</f>
        <v>2</v>
      </c>
      <c r="E14" s="36">
        <f>IF(COUNTIF(E9:E13,"")=$M13,"",(COUNTIF(E9:E13,3)))</f>
        <v>3</v>
      </c>
      <c r="F14" s="12"/>
      <c r="G14" s="13"/>
      <c r="H14" s="13"/>
      <c r="I14" s="13"/>
      <c r="J14" s="13"/>
      <c r="M14" s="42"/>
    </row>
    <row r="15" spans="2:13" x14ac:dyDescent="0.2">
      <c r="D15" s="22"/>
      <c r="E15" s="9"/>
      <c r="F15" s="10"/>
      <c r="G15" s="15"/>
      <c r="H15" s="15"/>
      <c r="I15" s="15"/>
      <c r="J15" s="15"/>
    </row>
    <row r="16" spans="2:13" ht="18" customHeight="1" x14ac:dyDescent="0.2">
      <c r="C16" s="17" t="s">
        <v>42</v>
      </c>
      <c r="D16" s="9"/>
      <c r="E16" s="9"/>
      <c r="F16" s="10"/>
      <c r="G16" s="15"/>
      <c r="H16" s="15"/>
      <c r="I16" s="15"/>
      <c r="J16" s="15"/>
    </row>
    <row r="17" spans="2:13" ht="15.95" customHeight="1" x14ac:dyDescent="0.2">
      <c r="B17" s="25" t="str">
        <f t="shared" ref="B17:B26" si="0">CONCATENATE($E$98,".4.",M17)</f>
        <v>4.4.1</v>
      </c>
      <c r="C17" s="61" t="s">
        <v>43</v>
      </c>
      <c r="D17" s="20">
        <v>3</v>
      </c>
      <c r="E17" s="20">
        <v>2</v>
      </c>
      <c r="F17" s="11"/>
      <c r="G17" s="85"/>
      <c r="H17" s="86"/>
      <c r="I17" s="86"/>
      <c r="J17" s="86"/>
      <c r="K17" s="28"/>
      <c r="M17" s="40">
        <v>1</v>
      </c>
    </row>
    <row r="18" spans="2:13" ht="15.95" customHeight="1" x14ac:dyDescent="0.2">
      <c r="B18" s="25" t="str">
        <f t="shared" si="0"/>
        <v>4.4.2</v>
      </c>
      <c r="C18" s="61" t="s">
        <v>44</v>
      </c>
      <c r="D18" s="20">
        <v>3</v>
      </c>
      <c r="E18" s="20">
        <v>3</v>
      </c>
      <c r="F18" s="11"/>
      <c r="G18" s="85"/>
      <c r="H18" s="86"/>
      <c r="I18" s="86"/>
      <c r="J18" s="86"/>
      <c r="K18" s="28"/>
      <c r="M18" s="40">
        <f t="shared" ref="M18:M26" si="1">1+M17</f>
        <v>2</v>
      </c>
    </row>
    <row r="19" spans="2:13" ht="15.95" customHeight="1" x14ac:dyDescent="0.2">
      <c r="B19" s="25" t="str">
        <f t="shared" si="0"/>
        <v>4.4.3</v>
      </c>
      <c r="C19" s="61" t="s">
        <v>45</v>
      </c>
      <c r="D19" s="20">
        <v>3</v>
      </c>
      <c r="E19" s="20">
        <v>2</v>
      </c>
      <c r="F19" s="11"/>
      <c r="G19" s="85"/>
      <c r="H19" s="86"/>
      <c r="I19" s="86"/>
      <c r="J19" s="86"/>
      <c r="K19" s="28"/>
      <c r="M19" s="40">
        <f t="shared" si="1"/>
        <v>3</v>
      </c>
    </row>
    <row r="20" spans="2:13" ht="15.95" customHeight="1" x14ac:dyDescent="0.2">
      <c r="B20" s="25" t="str">
        <f t="shared" si="0"/>
        <v>4.4.4</v>
      </c>
      <c r="C20" s="61" t="s">
        <v>46</v>
      </c>
      <c r="D20" s="20">
        <v>3</v>
      </c>
      <c r="E20" s="20">
        <v>2</v>
      </c>
      <c r="F20" s="11"/>
      <c r="G20" s="85"/>
      <c r="H20" s="86"/>
      <c r="I20" s="86"/>
      <c r="J20" s="86"/>
      <c r="K20" s="28"/>
      <c r="M20" s="40">
        <f t="shared" si="1"/>
        <v>4</v>
      </c>
    </row>
    <row r="21" spans="2:13" ht="15.95" customHeight="1" x14ac:dyDescent="0.2">
      <c r="B21" s="25" t="str">
        <f t="shared" si="0"/>
        <v>4.4.5</v>
      </c>
      <c r="C21" s="61" t="s">
        <v>47</v>
      </c>
      <c r="D21" s="20">
        <v>3</v>
      </c>
      <c r="E21" s="20">
        <v>2</v>
      </c>
      <c r="F21" s="11"/>
      <c r="G21" s="85"/>
      <c r="H21" s="86"/>
      <c r="I21" s="86"/>
      <c r="J21" s="86"/>
      <c r="K21" s="28"/>
      <c r="M21" s="40">
        <f t="shared" si="1"/>
        <v>5</v>
      </c>
    </row>
    <row r="22" spans="2:13" ht="15.95" customHeight="1" x14ac:dyDescent="0.2">
      <c r="B22" s="25" t="str">
        <f t="shared" si="0"/>
        <v>4.4.6</v>
      </c>
      <c r="C22" s="61" t="s">
        <v>48</v>
      </c>
      <c r="D22" s="20">
        <v>3</v>
      </c>
      <c r="E22" s="20">
        <v>2</v>
      </c>
      <c r="F22" s="11"/>
      <c r="G22" s="85"/>
      <c r="H22" s="86"/>
      <c r="I22" s="86"/>
      <c r="J22" s="86"/>
      <c r="K22" s="28"/>
      <c r="M22" s="40">
        <f t="shared" si="1"/>
        <v>6</v>
      </c>
    </row>
    <row r="23" spans="2:13" ht="15.95" customHeight="1" x14ac:dyDescent="0.2">
      <c r="B23" s="25" t="str">
        <f t="shared" si="0"/>
        <v>4.4.7</v>
      </c>
      <c r="C23" s="61" t="s">
        <v>49</v>
      </c>
      <c r="D23" s="20">
        <v>3</v>
      </c>
      <c r="E23" s="20">
        <v>2</v>
      </c>
      <c r="F23" s="11"/>
      <c r="G23" s="85"/>
      <c r="H23" s="86"/>
      <c r="I23" s="86"/>
      <c r="J23" s="86"/>
      <c r="K23" s="28"/>
      <c r="M23" s="40">
        <f t="shared" si="1"/>
        <v>7</v>
      </c>
    </row>
    <row r="24" spans="2:13" ht="15.95" customHeight="1" x14ac:dyDescent="0.2">
      <c r="B24" s="25" t="str">
        <f t="shared" si="0"/>
        <v>4.4.8</v>
      </c>
      <c r="C24" s="61" t="s">
        <v>50</v>
      </c>
      <c r="D24" s="20">
        <v>3</v>
      </c>
      <c r="E24" s="20">
        <v>2</v>
      </c>
      <c r="F24" s="11"/>
      <c r="G24" s="85"/>
      <c r="H24" s="86"/>
      <c r="I24" s="86"/>
      <c r="J24" s="86"/>
      <c r="K24" s="28"/>
      <c r="M24" s="40">
        <f t="shared" si="1"/>
        <v>8</v>
      </c>
    </row>
    <row r="25" spans="2:13" ht="15.95" customHeight="1" x14ac:dyDescent="0.2">
      <c r="B25" s="25" t="str">
        <f t="shared" si="0"/>
        <v>4.4.9</v>
      </c>
      <c r="C25" s="61" t="s">
        <v>51</v>
      </c>
      <c r="D25" s="20">
        <v>3</v>
      </c>
      <c r="E25" s="20">
        <v>2</v>
      </c>
      <c r="F25" s="11"/>
      <c r="G25" s="85"/>
      <c r="H25" s="86"/>
      <c r="I25" s="86"/>
      <c r="J25" s="86"/>
      <c r="K25" s="28"/>
      <c r="M25" s="40">
        <f t="shared" si="1"/>
        <v>9</v>
      </c>
    </row>
    <row r="26" spans="2:13" ht="15.95" customHeight="1" x14ac:dyDescent="0.2">
      <c r="B26" s="25" t="str">
        <f t="shared" si="0"/>
        <v>4.4.10</v>
      </c>
      <c r="C26" s="61" t="s">
        <v>52</v>
      </c>
      <c r="D26" s="20">
        <v>3</v>
      </c>
      <c r="E26" s="20">
        <v>2</v>
      </c>
      <c r="F26" s="11"/>
      <c r="G26" s="85"/>
      <c r="H26" s="86"/>
      <c r="I26" s="86"/>
      <c r="J26" s="86"/>
      <c r="K26" s="28"/>
      <c r="M26" s="40">
        <f t="shared" si="1"/>
        <v>10</v>
      </c>
    </row>
    <row r="27" spans="2:13" s="14" customFormat="1" ht="21" customHeight="1" x14ac:dyDescent="0.2">
      <c r="C27" s="34" t="s">
        <v>11</v>
      </c>
      <c r="D27" s="36">
        <f>IF(COUNTIF(D17:D26,"")=$M26,"",(COUNTIF(D17:D26,3)))</f>
        <v>10</v>
      </c>
      <c r="E27" s="36">
        <f>IF(COUNTIF(E17:E26,"")=$M26,"",(COUNTIF(E17:E26,3)))</f>
        <v>1</v>
      </c>
      <c r="F27" s="12"/>
      <c r="G27" s="13"/>
      <c r="H27" s="13"/>
      <c r="I27" s="13"/>
      <c r="J27" s="13"/>
      <c r="M27" s="42"/>
    </row>
    <row r="28" spans="2:13" x14ac:dyDescent="0.2">
      <c r="C28" s="16"/>
      <c r="D28" s="9"/>
      <c r="E28" s="9"/>
      <c r="F28" s="10"/>
      <c r="G28" s="15"/>
      <c r="H28" s="15"/>
      <c r="I28" s="15"/>
      <c r="J28" s="15"/>
    </row>
    <row r="29" spans="2:13" ht="18" customHeight="1" x14ac:dyDescent="0.2">
      <c r="C29" s="17" t="s">
        <v>53</v>
      </c>
      <c r="D29" s="9"/>
      <c r="E29" s="9"/>
      <c r="F29" s="10"/>
      <c r="G29" s="15"/>
      <c r="H29" s="15"/>
      <c r="I29" s="15"/>
      <c r="J29" s="15"/>
    </row>
    <row r="30" spans="2:13" ht="15.95" customHeight="1" x14ac:dyDescent="0.2">
      <c r="B30" s="25" t="str">
        <f t="shared" ref="B30:B42" si="2">CONCATENATE($E$98,".5.",M30)</f>
        <v>4.5.1</v>
      </c>
      <c r="C30" s="61" t="s">
        <v>54</v>
      </c>
      <c r="D30" s="20">
        <v>3</v>
      </c>
      <c r="E30" s="20">
        <v>3</v>
      </c>
      <c r="F30" s="11"/>
      <c r="G30" s="85"/>
      <c r="H30" s="86"/>
      <c r="I30" s="86"/>
      <c r="J30" s="86"/>
      <c r="K30" s="28"/>
      <c r="M30" s="40">
        <v>1</v>
      </c>
    </row>
    <row r="31" spans="2:13" ht="15.95" customHeight="1" x14ac:dyDescent="0.2">
      <c r="B31" s="25" t="str">
        <f t="shared" si="2"/>
        <v>4.5.2</v>
      </c>
      <c r="C31" s="61" t="s">
        <v>55</v>
      </c>
      <c r="D31" s="20">
        <v>3</v>
      </c>
      <c r="E31" s="20">
        <v>3</v>
      </c>
      <c r="F31" s="11"/>
      <c r="G31" s="85"/>
      <c r="H31" s="86"/>
      <c r="I31" s="86"/>
      <c r="J31" s="86"/>
      <c r="K31" s="28"/>
      <c r="M31" s="40">
        <f t="shared" ref="M31:M42" si="3">1+M30</f>
        <v>2</v>
      </c>
    </row>
    <row r="32" spans="2:13" ht="15.95" customHeight="1" x14ac:dyDescent="0.2">
      <c r="B32" s="25" t="str">
        <f t="shared" si="2"/>
        <v>4.5.3</v>
      </c>
      <c r="C32" s="61" t="s">
        <v>56</v>
      </c>
      <c r="D32" s="20">
        <v>3</v>
      </c>
      <c r="E32" s="20">
        <v>3</v>
      </c>
      <c r="F32" s="11"/>
      <c r="G32" s="85"/>
      <c r="H32" s="86"/>
      <c r="I32" s="86"/>
      <c r="J32" s="86"/>
      <c r="K32" s="28"/>
      <c r="M32" s="40">
        <f t="shared" si="3"/>
        <v>3</v>
      </c>
    </row>
    <row r="33" spans="2:13" ht="15.95" customHeight="1" x14ac:dyDescent="0.2">
      <c r="B33" s="25" t="str">
        <f t="shared" si="2"/>
        <v>4.5.4</v>
      </c>
      <c r="C33" s="61" t="s">
        <v>57</v>
      </c>
      <c r="D33" s="20">
        <v>3</v>
      </c>
      <c r="E33" s="20">
        <v>3</v>
      </c>
      <c r="F33" s="11"/>
      <c r="G33" s="85"/>
      <c r="H33" s="86"/>
      <c r="I33" s="86"/>
      <c r="J33" s="86"/>
      <c r="K33" s="28"/>
      <c r="M33" s="40">
        <f t="shared" si="3"/>
        <v>4</v>
      </c>
    </row>
    <row r="34" spans="2:13" ht="15.95" customHeight="1" x14ac:dyDescent="0.2">
      <c r="B34" s="25" t="str">
        <f t="shared" si="2"/>
        <v>4.5.5</v>
      </c>
      <c r="C34" s="61" t="s">
        <v>58</v>
      </c>
      <c r="D34" s="20">
        <v>3</v>
      </c>
      <c r="E34" s="20">
        <v>3</v>
      </c>
      <c r="F34" s="11"/>
      <c r="G34" s="85"/>
      <c r="H34" s="86"/>
      <c r="I34" s="86"/>
      <c r="J34" s="86"/>
      <c r="K34" s="28"/>
      <c r="M34" s="40">
        <f t="shared" si="3"/>
        <v>5</v>
      </c>
    </row>
    <row r="35" spans="2:13" ht="15.95" customHeight="1" x14ac:dyDescent="0.2">
      <c r="B35" s="25" t="str">
        <f t="shared" si="2"/>
        <v>4.5.6</v>
      </c>
      <c r="C35" s="61" t="s">
        <v>59</v>
      </c>
      <c r="D35" s="20">
        <v>3</v>
      </c>
      <c r="E35" s="20">
        <v>3</v>
      </c>
      <c r="F35" s="11"/>
      <c r="G35" s="85"/>
      <c r="H35" s="86"/>
      <c r="I35" s="86"/>
      <c r="J35" s="86"/>
      <c r="K35" s="28"/>
      <c r="M35" s="40">
        <f t="shared" si="3"/>
        <v>6</v>
      </c>
    </row>
    <row r="36" spans="2:13" ht="15.95" customHeight="1" x14ac:dyDescent="0.2">
      <c r="B36" s="25" t="str">
        <f t="shared" si="2"/>
        <v>4.5.7</v>
      </c>
      <c r="C36" s="61" t="s">
        <v>60</v>
      </c>
      <c r="D36" s="20">
        <v>3</v>
      </c>
      <c r="E36" s="20">
        <v>3</v>
      </c>
      <c r="F36" s="11"/>
      <c r="G36" s="85"/>
      <c r="H36" s="86"/>
      <c r="I36" s="86"/>
      <c r="J36" s="86"/>
      <c r="K36" s="28"/>
      <c r="M36" s="40">
        <f t="shared" si="3"/>
        <v>7</v>
      </c>
    </row>
    <row r="37" spans="2:13" ht="15.95" customHeight="1" x14ac:dyDescent="0.2">
      <c r="B37" s="25" t="str">
        <f t="shared" si="2"/>
        <v>4.5.8</v>
      </c>
      <c r="C37" s="61" t="s">
        <v>61</v>
      </c>
      <c r="D37" s="20">
        <v>3</v>
      </c>
      <c r="E37" s="20">
        <v>3</v>
      </c>
      <c r="F37" s="11"/>
      <c r="G37" s="85"/>
      <c r="H37" s="86"/>
      <c r="I37" s="86"/>
      <c r="J37" s="86"/>
      <c r="K37" s="28"/>
      <c r="M37" s="40">
        <f t="shared" si="3"/>
        <v>8</v>
      </c>
    </row>
    <row r="38" spans="2:13" ht="15.95" customHeight="1" x14ac:dyDescent="0.2">
      <c r="B38" s="25" t="str">
        <f t="shared" si="2"/>
        <v>4.5.9</v>
      </c>
      <c r="C38" s="61" t="s">
        <v>62</v>
      </c>
      <c r="D38" s="20">
        <v>2</v>
      </c>
      <c r="E38" s="20">
        <v>3</v>
      </c>
      <c r="F38" s="11"/>
      <c r="G38" s="85"/>
      <c r="H38" s="86"/>
      <c r="I38" s="86"/>
      <c r="J38" s="86"/>
      <c r="K38" s="28"/>
      <c r="M38" s="40">
        <f t="shared" si="3"/>
        <v>9</v>
      </c>
    </row>
    <row r="39" spans="2:13" ht="15.95" customHeight="1" x14ac:dyDescent="0.2">
      <c r="B39" s="25" t="str">
        <f t="shared" si="2"/>
        <v>4.5.10</v>
      </c>
      <c r="C39" s="61" t="s">
        <v>63</v>
      </c>
      <c r="D39" s="20">
        <v>3</v>
      </c>
      <c r="E39" s="20">
        <v>3</v>
      </c>
      <c r="F39" s="11"/>
      <c r="G39" s="85"/>
      <c r="H39" s="86"/>
      <c r="I39" s="86"/>
      <c r="J39" s="86"/>
      <c r="K39" s="28"/>
      <c r="M39" s="40">
        <f t="shared" si="3"/>
        <v>10</v>
      </c>
    </row>
    <row r="40" spans="2:13" ht="15.95" customHeight="1" x14ac:dyDescent="0.2">
      <c r="B40" s="25" t="str">
        <f t="shared" si="2"/>
        <v>4.5.11</v>
      </c>
      <c r="C40" s="61" t="s">
        <v>64</v>
      </c>
      <c r="D40" s="20">
        <v>3</v>
      </c>
      <c r="E40" s="20">
        <v>3</v>
      </c>
      <c r="F40" s="11"/>
      <c r="G40" s="85"/>
      <c r="H40" s="86"/>
      <c r="I40" s="86"/>
      <c r="J40" s="86"/>
      <c r="K40" s="28"/>
      <c r="M40" s="40">
        <f t="shared" si="3"/>
        <v>11</v>
      </c>
    </row>
    <row r="41" spans="2:13" ht="15.95" customHeight="1" x14ac:dyDescent="0.2">
      <c r="B41" s="25" t="str">
        <f t="shared" si="2"/>
        <v>4.5.12</v>
      </c>
      <c r="C41" s="61" t="s">
        <v>65</v>
      </c>
      <c r="D41" s="20">
        <v>3</v>
      </c>
      <c r="E41" s="20">
        <v>3</v>
      </c>
      <c r="F41" s="11"/>
      <c r="G41" s="85"/>
      <c r="H41" s="86"/>
      <c r="I41" s="86"/>
      <c r="J41" s="86"/>
      <c r="K41" s="28"/>
      <c r="M41" s="40">
        <f t="shared" si="3"/>
        <v>12</v>
      </c>
    </row>
    <row r="42" spans="2:13" ht="15.95" customHeight="1" x14ac:dyDescent="0.2">
      <c r="B42" s="25" t="str">
        <f t="shared" si="2"/>
        <v>4.5.13</v>
      </c>
      <c r="C42" s="61" t="s">
        <v>66</v>
      </c>
      <c r="D42" s="20">
        <v>2</v>
      </c>
      <c r="E42" s="20">
        <v>3</v>
      </c>
      <c r="F42" s="11"/>
      <c r="G42" s="85"/>
      <c r="H42" s="86"/>
      <c r="I42" s="86"/>
      <c r="J42" s="86"/>
      <c r="K42" s="28"/>
      <c r="M42" s="40">
        <f t="shared" si="3"/>
        <v>13</v>
      </c>
    </row>
    <row r="43" spans="2:13" ht="15.95" customHeight="1" x14ac:dyDescent="0.2">
      <c r="B43" s="25" t="str">
        <f>IF($E$98=4,"",CONCATENATE($E$98,".5.",M43))</f>
        <v/>
      </c>
      <c r="C43" s="61" t="s">
        <v>69</v>
      </c>
      <c r="D43" s="20"/>
      <c r="E43" s="20"/>
      <c r="F43" s="11"/>
      <c r="G43" s="85"/>
      <c r="H43" s="86"/>
      <c r="I43" s="86"/>
      <c r="J43" s="86"/>
      <c r="K43" s="28"/>
      <c r="M43" s="40">
        <v>14</v>
      </c>
    </row>
    <row r="44" spans="2:13" s="14" customFormat="1" ht="21" customHeight="1" x14ac:dyDescent="0.2">
      <c r="C44" s="34" t="s">
        <v>11</v>
      </c>
      <c r="D44" s="36">
        <f>IF(COUNTIF(D30:D43,"")=$M$43,"",(COUNTIF(D30:D43,3)))</f>
        <v>11</v>
      </c>
      <c r="E44" s="36">
        <f>IF(COUNTIF(E30:E43,"")=$M$43,"",(COUNTIF(E30:E43,3)))</f>
        <v>13</v>
      </c>
      <c r="F44" s="12"/>
      <c r="M44" s="42"/>
    </row>
    <row r="45" spans="2:13" s="1" customFormat="1" ht="15.95" customHeight="1" x14ac:dyDescent="0.2">
      <c r="F45" s="21"/>
      <c r="M45" s="43"/>
    </row>
    <row r="46" spans="2:13" s="1" customFormat="1" ht="15.95" customHeight="1" x14ac:dyDescent="0.2">
      <c r="C46" s="37" t="s">
        <v>1</v>
      </c>
      <c r="F46" s="21"/>
      <c r="M46" s="43"/>
    </row>
    <row r="47" spans="2:13" s="1" customFormat="1" ht="9" customHeight="1" x14ac:dyDescent="0.2">
      <c r="C47" s="3"/>
      <c r="F47" s="21"/>
      <c r="M47" s="43"/>
    </row>
    <row r="48" spans="2:13" s="1" customFormat="1" ht="15.95" customHeight="1" x14ac:dyDescent="0.2">
      <c r="C48" s="33" t="s">
        <v>12</v>
      </c>
      <c r="D48" s="38">
        <f>COUNTIF(D$9:D$13,3)+COUNTIF(D$17:D$26,3)+COUNTIF(D$30:D$43,3)</f>
        <v>23</v>
      </c>
      <c r="E48" s="38">
        <f>COUNTIF(E$9:E$13,3)+COUNTIF(E$17:E$26,3)+COUNTIF(E$30:E$43,3)</f>
        <v>17</v>
      </c>
      <c r="F48" s="21"/>
      <c r="M48" s="43"/>
    </row>
    <row r="49" spans="2:13" s="1" customFormat="1" ht="15.95" customHeight="1" x14ac:dyDescent="0.2">
      <c r="C49" s="33" t="s">
        <v>13</v>
      </c>
      <c r="D49" s="38">
        <f>COUNTIF(D$9:D$13,2)+COUNTIF(D$17:D$26,2)+COUNTIF(D$30:D$43,2)</f>
        <v>5</v>
      </c>
      <c r="E49" s="38">
        <f>COUNTIF(E$9:E$13,2)+COUNTIF(E$17:E$26,2)+COUNTIF(E$30:E$43,2)</f>
        <v>11</v>
      </c>
      <c r="F49" s="21"/>
      <c r="M49" s="43"/>
    </row>
    <row r="50" spans="2:13" s="1" customFormat="1" ht="15.95" customHeight="1" x14ac:dyDescent="0.2">
      <c r="C50" s="33" t="s">
        <v>14</v>
      </c>
      <c r="D50" s="38">
        <f>COUNTIF(D$9:D$13,1)+COUNTIF(D$17:D$26,1)+COUNTIF(D$30:D$43,1)</f>
        <v>0</v>
      </c>
      <c r="E50" s="38">
        <f>COUNTIF(E$9:E$13,1)+COUNTIF(E$17:E$26,1)+COUNTIF(E$30:E$43,1)</f>
        <v>0</v>
      </c>
      <c r="F50" s="21"/>
      <c r="M50" s="43"/>
    </row>
    <row r="51" spans="2:13" s="1" customFormat="1" ht="15.95" customHeight="1" x14ac:dyDescent="0.2">
      <c r="C51" s="33" t="s">
        <v>15</v>
      </c>
      <c r="D51" s="38">
        <f>IF($I$3="Project",(COUNTBLANK(D$9:D$13)+COUNTBLANK(D$17:D$26)+COUNTBLANK(D$30:D$42)),(COUNTBLANK(D$9:D$13)+COUNTBLANK(D$17:D$26)+COUNTBLANK(D$30:D$43)))</f>
        <v>0</v>
      </c>
      <c r="E51" s="38">
        <f>IF($I$3="Project",(COUNTBLANK(E$9:E$13)+COUNTBLANK(E$17:E$26)+COUNTBLANK(E$30:E$42)),(COUNTBLANK(E$9:E$13)+COUNTBLANK(E$17:E$26)+COUNTBLANK(E$30:E$43)))</f>
        <v>0</v>
      </c>
      <c r="F51" s="21"/>
      <c r="G51" s="82" t="str">
        <f>IF(D51&gt;0,"Please evaluate all competence elements",IF(G3="D","",IF(E51&gt;0,"Please evaluate all competence elements","")))</f>
        <v/>
      </c>
      <c r="H51" s="82"/>
      <c r="I51" s="82"/>
      <c r="J51" s="82"/>
      <c r="M51" s="43"/>
    </row>
    <row r="52" spans="2:13" s="1" customFormat="1" ht="9.9499999999999993" customHeight="1" x14ac:dyDescent="0.2">
      <c r="B52" s="23"/>
      <c r="H52" s="27"/>
      <c r="I52" s="27"/>
      <c r="J52" s="27"/>
      <c r="K52" s="27"/>
      <c r="M52" s="43"/>
    </row>
    <row r="53" spans="2:13" s="1" customFormat="1" ht="9.9499999999999993" customHeight="1" x14ac:dyDescent="0.2">
      <c r="B53" s="23"/>
      <c r="H53" s="27"/>
      <c r="I53" s="27"/>
      <c r="J53" s="27"/>
      <c r="K53" s="27"/>
      <c r="M53" s="43"/>
    </row>
    <row r="54" spans="2:13" s="1" customFormat="1" ht="15.95" customHeight="1" x14ac:dyDescent="0.2">
      <c r="B54" s="23"/>
      <c r="C54" s="1" t="s">
        <v>2</v>
      </c>
      <c r="H54" s="27"/>
      <c r="I54" s="27"/>
      <c r="J54" s="27"/>
      <c r="K54" s="27"/>
      <c r="M54" s="43"/>
    </row>
    <row r="55" spans="2:13" s="1" customFormat="1" x14ac:dyDescent="0.2">
      <c r="B55" s="23"/>
      <c r="H55" s="27"/>
      <c r="I55" s="27"/>
      <c r="J55" s="27"/>
      <c r="K55" s="27"/>
      <c r="M55" s="43"/>
    </row>
    <row r="56" spans="2:13" s="1" customFormat="1" x14ac:dyDescent="0.2">
      <c r="B56" s="23"/>
      <c r="H56" s="27"/>
      <c r="I56" s="27"/>
      <c r="J56" s="27"/>
      <c r="K56" s="27"/>
      <c r="M56" s="43"/>
    </row>
    <row r="57" spans="2:13" s="1" customFormat="1" x14ac:dyDescent="0.2">
      <c r="B57" s="30" t="str">
        <f>Instructions操作指南!B20</f>
        <v>version 1.0</v>
      </c>
      <c r="H57" s="27"/>
      <c r="I57" s="27"/>
      <c r="J57" s="27"/>
      <c r="K57" s="27"/>
      <c r="M57" s="43"/>
    </row>
    <row r="58" spans="2:13" s="1" customFormat="1" x14ac:dyDescent="0.2">
      <c r="F58" s="21"/>
      <c r="M58" s="43"/>
    </row>
    <row r="59" spans="2:13" s="1" customFormat="1" x14ac:dyDescent="0.2">
      <c r="F59" s="21"/>
      <c r="M59" s="43"/>
    </row>
    <row r="60" spans="2:13" s="1" customFormat="1" x14ac:dyDescent="0.2">
      <c r="F60" s="21"/>
      <c r="M60" s="43"/>
    </row>
    <row r="61" spans="2:13" s="1" customFormat="1" x14ac:dyDescent="0.2">
      <c r="F61" s="21"/>
      <c r="M61" s="43"/>
    </row>
    <row r="62" spans="2:13" s="1" customFormat="1" x14ac:dyDescent="0.2">
      <c r="F62" s="21"/>
      <c r="M62" s="43"/>
    </row>
    <row r="63" spans="2:13" s="1" customFormat="1" x14ac:dyDescent="0.2">
      <c r="F63" s="21"/>
      <c r="M63" s="43"/>
    </row>
    <row r="64" spans="2:13" s="1" customFormat="1" x14ac:dyDescent="0.2">
      <c r="F64" s="21"/>
      <c r="M64" s="43"/>
    </row>
    <row r="65" spans="6:13" s="1" customFormat="1" x14ac:dyDescent="0.2">
      <c r="F65" s="21"/>
      <c r="M65" s="43"/>
    </row>
    <row r="66" spans="6:13" s="1" customFormat="1" x14ac:dyDescent="0.2">
      <c r="F66" s="21"/>
      <c r="M66" s="43"/>
    </row>
    <row r="67" spans="6:13" s="1" customFormat="1" x14ac:dyDescent="0.2">
      <c r="F67" s="21"/>
      <c r="M67" s="43"/>
    </row>
    <row r="68" spans="6:13" s="1" customFormat="1" x14ac:dyDescent="0.2">
      <c r="F68" s="21"/>
      <c r="M68" s="43"/>
    </row>
    <row r="69" spans="6:13" s="1" customFormat="1" x14ac:dyDescent="0.2">
      <c r="F69" s="21"/>
      <c r="M69" s="43"/>
    </row>
    <row r="70" spans="6:13" s="1" customFormat="1" x14ac:dyDescent="0.2">
      <c r="F70" s="21"/>
      <c r="M70" s="43"/>
    </row>
    <row r="71" spans="6:13" s="1" customFormat="1" x14ac:dyDescent="0.2">
      <c r="F71" s="21"/>
      <c r="M71" s="43"/>
    </row>
    <row r="72" spans="6:13" s="1" customFormat="1" x14ac:dyDescent="0.2">
      <c r="F72" s="21"/>
      <c r="M72" s="43"/>
    </row>
    <row r="73" spans="6:13" s="1" customFormat="1" x14ac:dyDescent="0.2">
      <c r="F73" s="21"/>
      <c r="M73" s="43"/>
    </row>
    <row r="74" spans="6:13" s="1" customFormat="1" x14ac:dyDescent="0.2">
      <c r="F74" s="21"/>
      <c r="M74" s="43"/>
    </row>
    <row r="75" spans="6:13" s="1" customFormat="1" x14ac:dyDescent="0.2">
      <c r="F75" s="21"/>
      <c r="M75" s="43"/>
    </row>
    <row r="76" spans="6:13" s="1" customFormat="1" x14ac:dyDescent="0.2">
      <c r="F76" s="21"/>
      <c r="M76" s="43"/>
    </row>
    <row r="77" spans="6:13" s="1" customFormat="1" x14ac:dyDescent="0.2">
      <c r="F77" s="21"/>
      <c r="M77" s="43"/>
    </row>
    <row r="78" spans="6:13" s="1" customFormat="1" x14ac:dyDescent="0.2">
      <c r="F78" s="21"/>
      <c r="M78" s="43"/>
    </row>
    <row r="79" spans="6:13" s="1" customFormat="1" x14ac:dyDescent="0.2">
      <c r="F79" s="21"/>
      <c r="M79" s="43"/>
    </row>
    <row r="80" spans="6:13" s="1" customFormat="1" x14ac:dyDescent="0.2">
      <c r="F80" s="21"/>
      <c r="M80" s="43"/>
    </row>
    <row r="81" spans="6:13" s="1" customFormat="1" x14ac:dyDescent="0.2">
      <c r="F81" s="21"/>
      <c r="M81" s="43"/>
    </row>
    <row r="82" spans="6:13" s="1" customFormat="1" x14ac:dyDescent="0.2">
      <c r="F82" s="21"/>
      <c r="M82" s="43"/>
    </row>
    <row r="83" spans="6:13" s="1" customFormat="1" x14ac:dyDescent="0.2">
      <c r="F83" s="21"/>
      <c r="M83" s="43"/>
    </row>
    <row r="84" spans="6:13" s="1" customFormat="1" x14ac:dyDescent="0.2">
      <c r="F84" s="21"/>
      <c r="M84" s="43"/>
    </row>
    <row r="85" spans="6:13" s="1" customFormat="1" x14ac:dyDescent="0.2">
      <c r="F85" s="21"/>
      <c r="M85" s="43"/>
    </row>
    <row r="86" spans="6:13" s="1" customFormat="1" x14ac:dyDescent="0.2">
      <c r="F86" s="21"/>
      <c r="M86" s="43"/>
    </row>
    <row r="87" spans="6:13" s="1" customFormat="1" x14ac:dyDescent="0.2">
      <c r="F87" s="21"/>
      <c r="M87" s="43"/>
    </row>
    <row r="88" spans="6:13" s="1" customFormat="1" x14ac:dyDescent="0.2">
      <c r="F88" s="21"/>
      <c r="M88" s="43"/>
    </row>
    <row r="89" spans="6:13" s="1" customFormat="1" x14ac:dyDescent="0.2">
      <c r="F89" s="21"/>
      <c r="M89" s="43"/>
    </row>
    <row r="90" spans="6:13" s="1" customFormat="1" x14ac:dyDescent="0.2">
      <c r="F90" s="21"/>
      <c r="M90" s="43"/>
    </row>
    <row r="91" spans="6:13" s="1" customFormat="1" x14ac:dyDescent="0.2">
      <c r="F91" s="21"/>
      <c r="M91" s="43"/>
    </row>
    <row r="92" spans="6:13" s="1" customFormat="1" x14ac:dyDescent="0.2">
      <c r="F92" s="21"/>
      <c r="M92" s="43"/>
    </row>
    <row r="93" spans="6:13" s="1" customFormat="1" x14ac:dyDescent="0.2">
      <c r="F93" s="21"/>
      <c r="M93" s="43"/>
    </row>
    <row r="94" spans="6:13" s="1" customFormat="1" x14ac:dyDescent="0.2">
      <c r="F94" s="21"/>
      <c r="M94" s="43"/>
    </row>
    <row r="95" spans="6:13" s="1" customFormat="1" x14ac:dyDescent="0.2">
      <c r="F95" s="21"/>
      <c r="M95" s="43"/>
    </row>
    <row r="96" spans="6:13" s="1" customFormat="1" x14ac:dyDescent="0.2">
      <c r="F96" s="21"/>
      <c r="M96" s="43"/>
    </row>
    <row r="97" spans="2:13" s="1" customFormat="1" x14ac:dyDescent="0.2">
      <c r="F97" s="21"/>
      <c r="G97" s="1" t="s">
        <v>9</v>
      </c>
      <c r="M97" s="43"/>
    </row>
    <row r="98" spans="2:13" s="1" customFormat="1" x14ac:dyDescent="0.2">
      <c r="B98" s="23"/>
      <c r="D98" s="33" t="s">
        <v>7</v>
      </c>
      <c r="E98" s="22">
        <f>IF($I$3="Project",4,IF($I$3="Portfolio",6,5))</f>
        <v>4</v>
      </c>
      <c r="G98" s="35" t="s">
        <v>10</v>
      </c>
      <c r="H98" s="27"/>
      <c r="I98" s="27"/>
      <c r="J98" s="27"/>
      <c r="K98" s="27"/>
      <c r="M98" s="43"/>
    </row>
    <row r="99" spans="2:13" x14ac:dyDescent="0.2">
      <c r="B99" s="24"/>
      <c r="D99" s="33" t="s">
        <v>8</v>
      </c>
      <c r="E99" s="22">
        <f>IF(E98=4, 28,29)</f>
        <v>28</v>
      </c>
      <c r="G99" s="35" t="s">
        <v>16</v>
      </c>
      <c r="H99" s="26"/>
      <c r="I99" s="26"/>
      <c r="J99" s="26"/>
      <c r="K99" s="26"/>
    </row>
    <row r="100" spans="2:13" x14ac:dyDescent="0.2">
      <c r="G100" s="35" t="s">
        <v>17</v>
      </c>
    </row>
    <row r="101" spans="2:13" x14ac:dyDescent="0.2">
      <c r="G101" s="35" t="s">
        <v>18</v>
      </c>
    </row>
  </sheetData>
  <sheetProtection selectLockedCells="1"/>
  <mergeCells count="36">
    <mergeCell ref="D5:J5"/>
    <mergeCell ref="D6:J6"/>
    <mergeCell ref="G9:J9"/>
    <mergeCell ref="G10:J10"/>
    <mergeCell ref="B5:C6"/>
    <mergeCell ref="G11:J11"/>
    <mergeCell ref="G12:J12"/>
    <mergeCell ref="G7:J7"/>
    <mergeCell ref="G13:J13"/>
    <mergeCell ref="B7:C7"/>
    <mergeCell ref="G20:J20"/>
    <mergeCell ref="G23:J23"/>
    <mergeCell ref="G24:J24"/>
    <mergeCell ref="G25:J25"/>
    <mergeCell ref="G26:J26"/>
    <mergeCell ref="G31:J31"/>
    <mergeCell ref="G32:J32"/>
    <mergeCell ref="G33:J33"/>
    <mergeCell ref="G34:J34"/>
    <mergeCell ref="G22:J22"/>
    <mergeCell ref="G51:J51"/>
    <mergeCell ref="D3:E3"/>
    <mergeCell ref="G41:J41"/>
    <mergeCell ref="G43:J43"/>
    <mergeCell ref="G42:J42"/>
    <mergeCell ref="G35:J35"/>
    <mergeCell ref="G36:J36"/>
    <mergeCell ref="G37:J37"/>
    <mergeCell ref="G38:J38"/>
    <mergeCell ref="G39:J39"/>
    <mergeCell ref="G17:J17"/>
    <mergeCell ref="G18:J18"/>
    <mergeCell ref="G19:J19"/>
    <mergeCell ref="G21:J21"/>
    <mergeCell ref="G40:J40"/>
    <mergeCell ref="G30:J30"/>
  </mergeCells>
  <phoneticPr fontId="10" type="noConversion"/>
  <conditionalFormatting sqref="D9:E13">
    <cfRule type="cellIs" dxfId="23" priority="34" operator="equal">
      <formula>2</formula>
    </cfRule>
    <cfRule type="cellIs" dxfId="22" priority="35" operator="equal">
      <formula>3</formula>
    </cfRule>
    <cfRule type="cellIs" dxfId="21" priority="36" operator="equal">
      <formula>1</formula>
    </cfRule>
  </conditionalFormatting>
  <conditionalFormatting sqref="D17:E17">
    <cfRule type="cellIs" dxfId="20" priority="13" operator="equal">
      <formula>2</formula>
    </cfRule>
    <cfRule type="cellIs" dxfId="19" priority="14" operator="equal">
      <formula>3</formula>
    </cfRule>
    <cfRule type="cellIs" dxfId="18" priority="15" operator="equal">
      <formula>1</formula>
    </cfRule>
  </conditionalFormatting>
  <conditionalFormatting sqref="D18:E26">
    <cfRule type="cellIs" dxfId="17" priority="4" operator="equal">
      <formula>2</formula>
    </cfRule>
    <cfRule type="cellIs" dxfId="16" priority="5" operator="equal">
      <formula>3</formula>
    </cfRule>
    <cfRule type="cellIs" dxfId="15" priority="6" operator="equal">
      <formula>1</formula>
    </cfRule>
  </conditionalFormatting>
  <conditionalFormatting sqref="D30:E43">
    <cfRule type="cellIs" dxfId="14" priority="1" operator="equal">
      <formula>2</formula>
    </cfRule>
    <cfRule type="cellIs" dxfId="13" priority="2" operator="equal">
      <formula>3</formula>
    </cfRule>
    <cfRule type="cellIs" dxfId="12" priority="3" operator="equal">
      <formula>1</formula>
    </cfRule>
  </conditionalFormatting>
  <dataValidations count="5">
    <dataValidation type="list" allowBlank="1" showInputMessage="1" showErrorMessage="1" sqref="I3" xr:uid="{00000000-0002-0000-0100-000000000000}">
      <formula1>"Project, Programme, Portfolio"</formula1>
    </dataValidation>
    <dataValidation type="whole" allowBlank="1" showInputMessage="1" showErrorMessage="1" sqref="F9:F13 F17:F26 F30:F43" xr:uid="{00000000-0002-0000-0100-000001000000}">
      <formula1>0</formula1>
      <formula2>10</formula2>
    </dataValidation>
    <dataValidation allowBlank="1" showDropDown="1" showInputMessage="1" showErrorMessage="1" sqref="D28:E29" xr:uid="{00000000-0002-0000-0100-000002000000}"/>
    <dataValidation type="list" allowBlank="1" showDropDown="1" showInputMessage="1" showErrorMessage="1" sqref="G3" xr:uid="{00000000-0002-0000-0100-000003000000}">
      <formula1>"A, B, C, D"</formula1>
    </dataValidation>
    <dataValidation type="whole" allowBlank="1" showDropDown="1" showInputMessage="1" showErrorMessage="1" sqref="D9:E13 D17:E26 D30:E43" xr:uid="{00000000-0002-0000-0100-000004000000}">
      <formula1>1</formula1>
      <formula2>3</formula2>
    </dataValidation>
  </dataValidations>
  <pageMargins left="0.75000000000000011" right="0.75000000000000011" top="0.5" bottom="0.5" header="0.5" footer="0.5"/>
  <pageSetup paperSize="9" orientation="landscape" r:id="rId1"/>
  <headerFooter>
    <oddFooter>&amp;L&amp;K000000IPMA ICR Handbook_x000D_&amp;KFF0000IPMA Internal Document&amp;C&amp;K000000Page &amp;P of &amp;N&amp;R&amp;K000000Self-Assessment_x000D_v0.5, 20.06.2016</oddFooter>
  </headerFooter>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B1:M101"/>
  <sheetViews>
    <sheetView showGridLines="0" tabSelected="1" zoomScale="125" zoomScaleNormal="125" zoomScalePageLayoutView="125" workbookViewId="0">
      <pane ySplit="7" topLeftCell="A14" activePane="bottomLeft" state="frozenSplit"/>
      <selection activeCell="C3" sqref="C3"/>
      <selection pane="bottomLeft" activeCell="G14" sqref="G14"/>
    </sheetView>
  </sheetViews>
  <sheetFormatPr defaultColWidth="10.85546875" defaultRowHeight="14.25" x14ac:dyDescent="0.2"/>
  <cols>
    <col min="1" max="1" width="3" style="5" customWidth="1"/>
    <col min="2" max="2" width="7.7109375" style="5" customWidth="1"/>
    <col min="3" max="3" width="41.140625" style="4" customWidth="1"/>
    <col min="4" max="5" width="10.85546875" style="5" customWidth="1"/>
    <col min="6" max="6" width="2.85546875" style="5" customWidth="1"/>
    <col min="7" max="7" width="10.85546875" style="5" customWidth="1"/>
    <col min="8" max="8" width="2.85546875" style="5" customWidth="1"/>
    <col min="9" max="9" width="14.42578125" style="5" customWidth="1"/>
    <col min="10" max="10" width="19.85546875" style="5" customWidth="1"/>
    <col min="11" max="12" width="10.85546875" style="5"/>
    <col min="13" max="13" width="0" style="40" hidden="1" customWidth="1"/>
    <col min="14" max="16384" width="10.85546875" style="5"/>
  </cols>
  <sheetData>
    <row r="1" spans="2:13" ht="12.95" customHeight="1" x14ac:dyDescent="0.2">
      <c r="E1" s="4"/>
    </row>
    <row r="2" spans="2:13" ht="15.95" customHeight="1" x14ac:dyDescent="0.25">
      <c r="D2" s="60" t="s">
        <v>34</v>
      </c>
      <c r="E2" s="19"/>
      <c r="F2" s="6"/>
      <c r="G2" s="18" t="s">
        <v>0</v>
      </c>
      <c r="I2" s="18" t="s">
        <v>4</v>
      </c>
    </row>
    <row r="3" spans="2:13" ht="18" customHeight="1" x14ac:dyDescent="0.2">
      <c r="B3" s="2"/>
      <c r="D3" s="83"/>
      <c r="E3" s="84"/>
      <c r="F3" s="7"/>
      <c r="G3" s="20" t="s">
        <v>67</v>
      </c>
      <c r="I3" s="32" t="s">
        <v>6</v>
      </c>
      <c r="J3" s="46" t="str">
        <f>IF(AND(OR(G3="C",G3="D"),OR((I3="Programme"),I3="Portfolio")),"   Invalid Domain or Level","")</f>
        <v/>
      </c>
    </row>
    <row r="4" spans="2:13" ht="15.95" customHeight="1" x14ac:dyDescent="0.2">
      <c r="B4" s="29"/>
      <c r="F4" s="6"/>
      <c r="G4" s="31"/>
    </row>
    <row r="5" spans="2:13" s="8" customFormat="1" ht="48" customHeight="1" x14ac:dyDescent="0.2">
      <c r="B5" s="98" t="s">
        <v>35</v>
      </c>
      <c r="C5" s="99"/>
      <c r="D5" s="90" t="str">
        <f>IF(OR(G3="",I3=""),"",IF(G3="D",G98,IF(I3="Project",G99,IF(I3="Portfolio",G101,G100))))</f>
        <v>I can provide clear and convincing evidence of my skills and abilities for this competence element in a project of sufficient complexity for the level I am applying for.</v>
      </c>
      <c r="E5" s="91"/>
      <c r="F5" s="91"/>
      <c r="G5" s="91"/>
      <c r="H5" s="91"/>
      <c r="I5" s="91"/>
      <c r="J5" s="92"/>
      <c r="M5" s="41"/>
    </row>
    <row r="6" spans="2:13" s="8" customFormat="1" ht="26.25" customHeight="1" x14ac:dyDescent="0.2">
      <c r="B6" s="100"/>
      <c r="C6" s="101"/>
      <c r="D6" s="93" t="s">
        <v>68</v>
      </c>
      <c r="E6" s="94"/>
      <c r="F6" s="94"/>
      <c r="G6" s="94"/>
      <c r="H6" s="94"/>
      <c r="I6" s="94"/>
      <c r="J6" s="95"/>
      <c r="M6" s="41"/>
    </row>
    <row r="7" spans="2:13" s="8" customFormat="1" ht="50.25" customHeight="1" x14ac:dyDescent="0.2">
      <c r="B7" s="88" t="s">
        <v>33</v>
      </c>
      <c r="C7" s="89"/>
      <c r="D7" s="45" t="s">
        <v>31</v>
      </c>
      <c r="E7" s="45" t="s">
        <v>32</v>
      </c>
      <c r="F7" s="44"/>
      <c r="G7" s="87" t="s">
        <v>30</v>
      </c>
      <c r="H7" s="87"/>
      <c r="I7" s="87"/>
      <c r="J7" s="87"/>
      <c r="M7" s="41"/>
    </row>
    <row r="8" spans="2:13" ht="18" customHeight="1" x14ac:dyDescent="0.2">
      <c r="C8" s="17" t="s">
        <v>36</v>
      </c>
      <c r="D8" s="9"/>
      <c r="E8" s="9"/>
      <c r="F8" s="10"/>
    </row>
    <row r="9" spans="2:13" ht="15.95" customHeight="1" x14ac:dyDescent="0.2">
      <c r="B9" s="25" t="str">
        <f>CONCATENATE($E$98,".3.",M9)</f>
        <v>4.3.1</v>
      </c>
      <c r="C9" s="62" t="s">
        <v>71</v>
      </c>
      <c r="D9" s="20"/>
      <c r="E9" s="20"/>
      <c r="F9" s="11"/>
      <c r="G9" s="96"/>
      <c r="H9" s="97"/>
      <c r="I9" s="97"/>
      <c r="J9" s="97"/>
      <c r="K9" s="28"/>
      <c r="M9" s="40">
        <v>1</v>
      </c>
    </row>
    <row r="10" spans="2:13" ht="15.95" customHeight="1" x14ac:dyDescent="0.2">
      <c r="B10" s="25" t="str">
        <f>CONCATENATE($E$98,".3.",M10)</f>
        <v>4.3.2</v>
      </c>
      <c r="C10" s="62" t="s">
        <v>72</v>
      </c>
      <c r="D10" s="20"/>
      <c r="E10" s="20"/>
      <c r="F10" s="11"/>
      <c r="G10" s="85"/>
      <c r="H10" s="86"/>
      <c r="I10" s="86"/>
      <c r="J10" s="86"/>
      <c r="K10" s="28"/>
      <c r="M10" s="40">
        <f>1+M9</f>
        <v>2</v>
      </c>
    </row>
    <row r="11" spans="2:13" ht="15.95" customHeight="1" x14ac:dyDescent="0.2">
      <c r="B11" s="25" t="str">
        <f>CONCATENATE($E$98,".3.",M11)</f>
        <v>4.3.3</v>
      </c>
      <c r="C11" s="62" t="s">
        <v>38</v>
      </c>
      <c r="D11" s="20"/>
      <c r="E11" s="20"/>
      <c r="F11" s="11"/>
      <c r="G11" s="85"/>
      <c r="H11" s="86"/>
      <c r="I11" s="86"/>
      <c r="J11" s="86"/>
      <c r="K11" s="28"/>
      <c r="M11" s="40">
        <f>1+M10</f>
        <v>3</v>
      </c>
    </row>
    <row r="12" spans="2:13" ht="15.95" customHeight="1" x14ac:dyDescent="0.2">
      <c r="B12" s="25" t="str">
        <f>CONCATENATE($E$98,".3.",M12)</f>
        <v>4.3.4</v>
      </c>
      <c r="C12" s="62" t="s">
        <v>39</v>
      </c>
      <c r="D12" s="20"/>
      <c r="E12" s="20"/>
      <c r="F12" s="11"/>
      <c r="G12" s="85"/>
      <c r="H12" s="86"/>
      <c r="I12" s="86"/>
      <c r="J12" s="86"/>
      <c r="K12" s="28"/>
      <c r="M12" s="40">
        <f>1+M11</f>
        <v>4</v>
      </c>
    </row>
    <row r="13" spans="2:13" ht="15.95" customHeight="1" x14ac:dyDescent="0.2">
      <c r="B13" s="25" t="str">
        <f>CONCATENATE($E$98,".3.",M13)</f>
        <v>4.3.5</v>
      </c>
      <c r="C13" s="62" t="s">
        <v>40</v>
      </c>
      <c r="D13" s="20"/>
      <c r="E13" s="20"/>
      <c r="F13" s="11"/>
      <c r="G13" s="85"/>
      <c r="H13" s="86"/>
      <c r="I13" s="86"/>
      <c r="J13" s="86"/>
      <c r="K13" s="28"/>
      <c r="M13" s="40">
        <f>1+M12</f>
        <v>5</v>
      </c>
    </row>
    <row r="14" spans="2:13" s="14" customFormat="1" ht="21" customHeight="1" x14ac:dyDescent="0.2">
      <c r="C14" s="34" t="s">
        <v>11</v>
      </c>
      <c r="D14" s="36" t="str">
        <f>IF(COUNTIF(D9:D13,"")=$M13,"",(COUNTIF(D9:D13,3)))</f>
        <v/>
      </c>
      <c r="E14" s="36" t="str">
        <f>IF(COUNTIF(E9:E13,"")=$M13,"",(COUNTIF(E9:E13,3)))</f>
        <v/>
      </c>
      <c r="F14" s="12"/>
      <c r="G14" s="13"/>
      <c r="H14" s="13"/>
      <c r="I14" s="13"/>
      <c r="J14" s="13"/>
      <c r="M14" s="42"/>
    </row>
    <row r="15" spans="2:13" x14ac:dyDescent="0.2">
      <c r="D15" s="39"/>
      <c r="E15" s="9"/>
      <c r="F15" s="10"/>
      <c r="G15" s="15"/>
      <c r="H15" s="15"/>
      <c r="I15" s="15"/>
      <c r="J15" s="15"/>
    </row>
    <row r="16" spans="2:13" ht="18" customHeight="1" x14ac:dyDescent="0.2">
      <c r="C16" s="17" t="s">
        <v>42</v>
      </c>
      <c r="D16" s="9"/>
      <c r="E16" s="9"/>
      <c r="F16" s="10"/>
      <c r="G16" s="15"/>
      <c r="H16" s="15"/>
      <c r="I16" s="15"/>
      <c r="J16" s="15"/>
    </row>
    <row r="17" spans="2:13" ht="15.95" customHeight="1" x14ac:dyDescent="0.2">
      <c r="B17" s="25" t="str">
        <f t="shared" ref="B17:B26" si="0">CONCATENATE($E$98,".4.",M17)</f>
        <v>4.4.1</v>
      </c>
      <c r="C17" s="62" t="s">
        <v>73</v>
      </c>
      <c r="D17" s="20"/>
      <c r="E17" s="20"/>
      <c r="F17" s="11"/>
      <c r="G17" s="85"/>
      <c r="H17" s="86"/>
      <c r="I17" s="86"/>
      <c r="J17" s="86"/>
      <c r="K17" s="28"/>
      <c r="M17" s="40">
        <v>1</v>
      </c>
    </row>
    <row r="18" spans="2:13" ht="15.95" customHeight="1" x14ac:dyDescent="0.2">
      <c r="B18" s="25" t="str">
        <f t="shared" si="0"/>
        <v>4.4.2</v>
      </c>
      <c r="C18" s="62" t="s">
        <v>44</v>
      </c>
      <c r="D18" s="20"/>
      <c r="E18" s="20"/>
      <c r="F18" s="11"/>
      <c r="G18" s="85"/>
      <c r="H18" s="86"/>
      <c r="I18" s="86"/>
      <c r="J18" s="86"/>
      <c r="K18" s="28"/>
      <c r="M18" s="40">
        <f t="shared" ref="M18:M26" si="1">1+M17</f>
        <v>2</v>
      </c>
    </row>
    <row r="19" spans="2:13" ht="15.95" customHeight="1" x14ac:dyDescent="0.2">
      <c r="B19" s="25" t="str">
        <f t="shared" si="0"/>
        <v>4.4.3</v>
      </c>
      <c r="C19" s="62" t="s">
        <v>45</v>
      </c>
      <c r="D19" s="20"/>
      <c r="E19" s="20"/>
      <c r="F19" s="11"/>
      <c r="G19" s="85"/>
      <c r="H19" s="86"/>
      <c r="I19" s="86"/>
      <c r="J19" s="86"/>
      <c r="K19" s="28"/>
      <c r="M19" s="40">
        <f t="shared" si="1"/>
        <v>3</v>
      </c>
    </row>
    <row r="20" spans="2:13" ht="15.95" customHeight="1" x14ac:dyDescent="0.2">
      <c r="B20" s="25" t="str">
        <f t="shared" si="0"/>
        <v>4.4.4</v>
      </c>
      <c r="C20" s="62" t="s">
        <v>46</v>
      </c>
      <c r="D20" s="20"/>
      <c r="E20" s="20"/>
      <c r="F20" s="11"/>
      <c r="G20" s="85"/>
      <c r="H20" s="86"/>
      <c r="I20" s="86"/>
      <c r="J20" s="86"/>
      <c r="K20" s="28"/>
      <c r="M20" s="40">
        <f t="shared" si="1"/>
        <v>4</v>
      </c>
    </row>
    <row r="21" spans="2:13" ht="15.95" customHeight="1" x14ac:dyDescent="0.2">
      <c r="B21" s="25" t="str">
        <f t="shared" si="0"/>
        <v>4.4.5</v>
      </c>
      <c r="C21" s="62" t="s">
        <v>47</v>
      </c>
      <c r="D21" s="20"/>
      <c r="E21" s="20"/>
      <c r="F21" s="11"/>
      <c r="G21" s="85"/>
      <c r="H21" s="86"/>
      <c r="I21" s="86"/>
      <c r="J21" s="86"/>
      <c r="K21" s="28"/>
      <c r="M21" s="40">
        <f t="shared" si="1"/>
        <v>5</v>
      </c>
    </row>
    <row r="22" spans="2:13" ht="15.95" customHeight="1" x14ac:dyDescent="0.2">
      <c r="B22" s="25" t="str">
        <f t="shared" si="0"/>
        <v>4.4.6</v>
      </c>
      <c r="C22" s="62" t="s">
        <v>48</v>
      </c>
      <c r="D22" s="20"/>
      <c r="E22" s="20"/>
      <c r="F22" s="11"/>
      <c r="G22" s="85"/>
      <c r="H22" s="86"/>
      <c r="I22" s="86"/>
      <c r="J22" s="86"/>
      <c r="K22" s="28"/>
      <c r="M22" s="40">
        <f t="shared" si="1"/>
        <v>6</v>
      </c>
    </row>
    <row r="23" spans="2:13" ht="15.95" customHeight="1" x14ac:dyDescent="0.2">
      <c r="B23" s="25" t="str">
        <f t="shared" si="0"/>
        <v>4.4.7</v>
      </c>
      <c r="C23" s="62" t="s">
        <v>49</v>
      </c>
      <c r="D23" s="20"/>
      <c r="E23" s="20"/>
      <c r="F23" s="11"/>
      <c r="G23" s="85"/>
      <c r="H23" s="86"/>
      <c r="I23" s="86"/>
      <c r="J23" s="86"/>
      <c r="K23" s="28"/>
      <c r="M23" s="40">
        <f t="shared" si="1"/>
        <v>7</v>
      </c>
    </row>
    <row r="24" spans="2:13" ht="15.95" customHeight="1" x14ac:dyDescent="0.2">
      <c r="B24" s="25" t="str">
        <f t="shared" si="0"/>
        <v>4.4.8</v>
      </c>
      <c r="C24" s="62" t="s">
        <v>50</v>
      </c>
      <c r="D24" s="20"/>
      <c r="E24" s="20"/>
      <c r="F24" s="11"/>
      <c r="G24" s="85"/>
      <c r="H24" s="86"/>
      <c r="I24" s="86"/>
      <c r="J24" s="86"/>
      <c r="K24" s="28"/>
      <c r="M24" s="40">
        <f t="shared" si="1"/>
        <v>8</v>
      </c>
    </row>
    <row r="25" spans="2:13" ht="15.95" customHeight="1" x14ac:dyDescent="0.2">
      <c r="B25" s="25" t="str">
        <f t="shared" si="0"/>
        <v>4.4.9</v>
      </c>
      <c r="C25" s="62" t="s">
        <v>51</v>
      </c>
      <c r="D25" s="20"/>
      <c r="E25" s="20"/>
      <c r="F25" s="11"/>
      <c r="G25" s="85"/>
      <c r="H25" s="86"/>
      <c r="I25" s="86"/>
      <c r="J25" s="86"/>
      <c r="K25" s="28"/>
      <c r="M25" s="40">
        <f t="shared" si="1"/>
        <v>9</v>
      </c>
    </row>
    <row r="26" spans="2:13" ht="15.95" customHeight="1" x14ac:dyDescent="0.2">
      <c r="B26" s="25" t="str">
        <f t="shared" si="0"/>
        <v>4.4.10</v>
      </c>
      <c r="C26" s="62" t="s">
        <v>52</v>
      </c>
      <c r="D26" s="20"/>
      <c r="E26" s="20"/>
      <c r="F26" s="11"/>
      <c r="G26" s="85"/>
      <c r="H26" s="86"/>
      <c r="I26" s="86"/>
      <c r="J26" s="86"/>
      <c r="K26" s="28"/>
      <c r="M26" s="40">
        <f t="shared" si="1"/>
        <v>10</v>
      </c>
    </row>
    <row r="27" spans="2:13" s="14" customFormat="1" ht="21" customHeight="1" x14ac:dyDescent="0.2">
      <c r="C27" s="34" t="s">
        <v>11</v>
      </c>
      <c r="D27" s="36" t="str">
        <f>IF(COUNTIF(D17:D26,"")=$M26,"",(COUNTIF(D17:D26,3)))</f>
        <v/>
      </c>
      <c r="E27" s="36" t="str">
        <f>IF(COUNTIF(E17:E26,"")=$M26,"",(COUNTIF(E17:E26,3)))</f>
        <v/>
      </c>
      <c r="F27" s="12"/>
      <c r="G27" s="13"/>
      <c r="H27" s="13"/>
      <c r="I27" s="13"/>
      <c r="J27" s="13"/>
      <c r="M27" s="42"/>
    </row>
    <row r="28" spans="2:13" x14ac:dyDescent="0.2">
      <c r="C28" s="16"/>
      <c r="D28" s="9"/>
      <c r="E28" s="9"/>
      <c r="F28" s="10"/>
      <c r="G28" s="15"/>
      <c r="H28" s="15"/>
      <c r="I28" s="15"/>
      <c r="J28" s="15"/>
    </row>
    <row r="29" spans="2:13" ht="18" customHeight="1" x14ac:dyDescent="0.2">
      <c r="C29" s="17" t="s">
        <v>53</v>
      </c>
      <c r="D29" s="9"/>
      <c r="E29" s="9"/>
      <c r="F29" s="10"/>
      <c r="G29" s="15"/>
      <c r="H29" s="15"/>
      <c r="I29" s="15"/>
      <c r="J29" s="15"/>
    </row>
    <row r="30" spans="2:13" ht="15.95" customHeight="1" x14ac:dyDescent="0.2">
      <c r="B30" s="25" t="str">
        <f t="shared" ref="B30:B42" si="2">CONCATENATE($E$98,".5.",M30)</f>
        <v>4.5.1</v>
      </c>
      <c r="C30" s="61" t="s">
        <v>54</v>
      </c>
      <c r="D30" s="20"/>
      <c r="E30" s="20"/>
      <c r="F30" s="11"/>
      <c r="G30" s="85"/>
      <c r="H30" s="86"/>
      <c r="I30" s="86"/>
      <c r="J30" s="86"/>
      <c r="K30" s="28"/>
      <c r="M30" s="40">
        <v>1</v>
      </c>
    </row>
    <row r="31" spans="2:13" ht="15.95" customHeight="1" x14ac:dyDescent="0.2">
      <c r="B31" s="25" t="str">
        <f t="shared" si="2"/>
        <v>4.5.2</v>
      </c>
      <c r="C31" s="61" t="s">
        <v>55</v>
      </c>
      <c r="D31" s="20"/>
      <c r="E31" s="20"/>
      <c r="F31" s="11"/>
      <c r="G31" s="85"/>
      <c r="H31" s="86"/>
      <c r="I31" s="86"/>
      <c r="J31" s="86"/>
      <c r="K31" s="28"/>
      <c r="M31" s="40">
        <f t="shared" ref="M31:M42" si="3">1+M30</f>
        <v>2</v>
      </c>
    </row>
    <row r="32" spans="2:13" ht="15.95" customHeight="1" x14ac:dyDescent="0.2">
      <c r="B32" s="25" t="str">
        <f t="shared" si="2"/>
        <v>4.5.3</v>
      </c>
      <c r="C32" s="61" t="s">
        <v>56</v>
      </c>
      <c r="D32" s="20"/>
      <c r="E32" s="20"/>
      <c r="F32" s="11"/>
      <c r="G32" s="85"/>
      <c r="H32" s="86"/>
      <c r="I32" s="86"/>
      <c r="J32" s="86"/>
      <c r="K32" s="28"/>
      <c r="M32" s="40">
        <f t="shared" si="3"/>
        <v>3</v>
      </c>
    </row>
    <row r="33" spans="2:13" ht="15.95" customHeight="1" x14ac:dyDescent="0.2">
      <c r="B33" s="25" t="str">
        <f t="shared" si="2"/>
        <v>4.5.4</v>
      </c>
      <c r="C33" s="61" t="s">
        <v>57</v>
      </c>
      <c r="D33" s="20"/>
      <c r="E33" s="20"/>
      <c r="F33" s="11"/>
      <c r="G33" s="85"/>
      <c r="H33" s="86"/>
      <c r="I33" s="86"/>
      <c r="J33" s="86"/>
      <c r="K33" s="28"/>
      <c r="M33" s="40">
        <f t="shared" si="3"/>
        <v>4</v>
      </c>
    </row>
    <row r="34" spans="2:13" ht="15.95" customHeight="1" x14ac:dyDescent="0.2">
      <c r="B34" s="25" t="str">
        <f t="shared" si="2"/>
        <v>4.5.5</v>
      </c>
      <c r="C34" s="61" t="s">
        <v>58</v>
      </c>
      <c r="D34" s="20"/>
      <c r="E34" s="20"/>
      <c r="F34" s="11"/>
      <c r="G34" s="85"/>
      <c r="H34" s="86"/>
      <c r="I34" s="86"/>
      <c r="J34" s="86"/>
      <c r="K34" s="28"/>
      <c r="M34" s="40">
        <f t="shared" si="3"/>
        <v>5</v>
      </c>
    </row>
    <row r="35" spans="2:13" ht="15.95" customHeight="1" x14ac:dyDescent="0.2">
      <c r="B35" s="25" t="str">
        <f t="shared" si="2"/>
        <v>4.5.6</v>
      </c>
      <c r="C35" s="61" t="s">
        <v>59</v>
      </c>
      <c r="D35" s="20"/>
      <c r="E35" s="20"/>
      <c r="F35" s="11"/>
      <c r="G35" s="85"/>
      <c r="H35" s="86"/>
      <c r="I35" s="86"/>
      <c r="J35" s="86"/>
      <c r="K35" s="28"/>
      <c r="M35" s="40">
        <f t="shared" si="3"/>
        <v>6</v>
      </c>
    </row>
    <row r="36" spans="2:13" ht="15.95" customHeight="1" x14ac:dyDescent="0.2">
      <c r="B36" s="25" t="str">
        <f t="shared" si="2"/>
        <v>4.5.7</v>
      </c>
      <c r="C36" s="61" t="s">
        <v>60</v>
      </c>
      <c r="D36" s="20"/>
      <c r="E36" s="20"/>
      <c r="F36" s="11"/>
      <c r="G36" s="85"/>
      <c r="H36" s="86"/>
      <c r="I36" s="86"/>
      <c r="J36" s="86"/>
      <c r="K36" s="28"/>
      <c r="M36" s="40">
        <f t="shared" si="3"/>
        <v>7</v>
      </c>
    </row>
    <row r="37" spans="2:13" ht="15.95" customHeight="1" x14ac:dyDescent="0.2">
      <c r="B37" s="25" t="str">
        <f t="shared" si="2"/>
        <v>4.5.8</v>
      </c>
      <c r="C37" s="61" t="s">
        <v>61</v>
      </c>
      <c r="D37" s="20"/>
      <c r="E37" s="20"/>
      <c r="F37" s="11"/>
      <c r="G37" s="85"/>
      <c r="H37" s="86"/>
      <c r="I37" s="86"/>
      <c r="J37" s="86"/>
      <c r="K37" s="28"/>
      <c r="M37" s="40">
        <f t="shared" si="3"/>
        <v>8</v>
      </c>
    </row>
    <row r="38" spans="2:13" ht="15.95" customHeight="1" x14ac:dyDescent="0.2">
      <c r="B38" s="25" t="str">
        <f t="shared" si="2"/>
        <v>4.5.9</v>
      </c>
      <c r="C38" s="61" t="s">
        <v>62</v>
      </c>
      <c r="D38" s="20"/>
      <c r="E38" s="20"/>
      <c r="F38" s="11"/>
      <c r="G38" s="85"/>
      <c r="H38" s="86"/>
      <c r="I38" s="86"/>
      <c r="J38" s="86"/>
      <c r="K38" s="28"/>
      <c r="M38" s="40">
        <f t="shared" si="3"/>
        <v>9</v>
      </c>
    </row>
    <row r="39" spans="2:13" ht="15.95" customHeight="1" x14ac:dyDescent="0.2">
      <c r="B39" s="25" t="str">
        <f t="shared" si="2"/>
        <v>4.5.10</v>
      </c>
      <c r="C39" s="61" t="s">
        <v>63</v>
      </c>
      <c r="D39" s="20"/>
      <c r="E39" s="20"/>
      <c r="F39" s="11"/>
      <c r="G39" s="85"/>
      <c r="H39" s="86"/>
      <c r="I39" s="86"/>
      <c r="J39" s="86"/>
      <c r="K39" s="28"/>
      <c r="M39" s="40">
        <f t="shared" si="3"/>
        <v>10</v>
      </c>
    </row>
    <row r="40" spans="2:13" ht="15.95" customHeight="1" x14ac:dyDescent="0.2">
      <c r="B40" s="25" t="str">
        <f t="shared" si="2"/>
        <v>4.5.11</v>
      </c>
      <c r="C40" s="61" t="s">
        <v>74</v>
      </c>
      <c r="D40" s="20"/>
      <c r="E40" s="20"/>
      <c r="F40" s="11"/>
      <c r="G40" s="85"/>
      <c r="H40" s="86"/>
      <c r="I40" s="86"/>
      <c r="J40" s="86"/>
      <c r="K40" s="28"/>
      <c r="M40" s="40">
        <f t="shared" si="3"/>
        <v>11</v>
      </c>
    </row>
    <row r="41" spans="2:13" ht="15.95" customHeight="1" x14ac:dyDescent="0.2">
      <c r="B41" s="25" t="str">
        <f t="shared" si="2"/>
        <v>4.5.12</v>
      </c>
      <c r="C41" s="61" t="s">
        <v>65</v>
      </c>
      <c r="D41" s="20"/>
      <c r="E41" s="20"/>
      <c r="F41" s="11"/>
      <c r="G41" s="85"/>
      <c r="H41" s="86"/>
      <c r="I41" s="86"/>
      <c r="J41" s="86"/>
      <c r="K41" s="28"/>
      <c r="M41" s="40">
        <f t="shared" si="3"/>
        <v>12</v>
      </c>
    </row>
    <row r="42" spans="2:13" ht="15.95" customHeight="1" x14ac:dyDescent="0.2">
      <c r="B42" s="25" t="str">
        <f t="shared" si="2"/>
        <v>4.5.13</v>
      </c>
      <c r="C42" s="61" t="s">
        <v>66</v>
      </c>
      <c r="D42" s="20"/>
      <c r="E42" s="20"/>
      <c r="F42" s="11"/>
      <c r="G42" s="85"/>
      <c r="H42" s="86"/>
      <c r="I42" s="86"/>
      <c r="J42" s="86"/>
      <c r="K42" s="28"/>
      <c r="M42" s="40">
        <f t="shared" si="3"/>
        <v>13</v>
      </c>
    </row>
    <row r="43" spans="2:13" ht="15.95" customHeight="1" x14ac:dyDescent="0.2">
      <c r="B43" s="25" t="str">
        <f>IF($E$98=4,"",CONCATENATE($E$98,".5.",M43))</f>
        <v/>
      </c>
      <c r="C43" s="61" t="s">
        <v>75</v>
      </c>
      <c r="D43" s="20"/>
      <c r="E43" s="20"/>
      <c r="F43" s="11"/>
      <c r="G43" s="85"/>
      <c r="H43" s="86"/>
      <c r="I43" s="86"/>
      <c r="J43" s="86"/>
      <c r="K43" s="28"/>
      <c r="M43" s="40">
        <v>14</v>
      </c>
    </row>
    <row r="44" spans="2:13" s="14" customFormat="1" ht="21" customHeight="1" x14ac:dyDescent="0.2">
      <c r="C44" s="34" t="s">
        <v>11</v>
      </c>
      <c r="D44" s="36" t="str">
        <f>IF(COUNTIF(D30:D43,"")=$M$43,"",(COUNTIF(D30:D43,3)))</f>
        <v/>
      </c>
      <c r="E44" s="36" t="str">
        <f>IF(COUNTIF(E30:E43,"")=$M$43,"",(COUNTIF(E30:E43,3)))</f>
        <v/>
      </c>
      <c r="F44" s="12"/>
      <c r="M44" s="42"/>
    </row>
    <row r="45" spans="2:13" s="1" customFormat="1" ht="15.95" customHeight="1" x14ac:dyDescent="0.2">
      <c r="F45" s="21"/>
      <c r="M45" s="43"/>
    </row>
    <row r="46" spans="2:13" s="1" customFormat="1" ht="15.95" customHeight="1" x14ac:dyDescent="0.2">
      <c r="C46" s="37" t="s">
        <v>1</v>
      </c>
      <c r="F46" s="21"/>
      <c r="M46" s="43"/>
    </row>
    <row r="47" spans="2:13" s="1" customFormat="1" ht="9" customHeight="1" x14ac:dyDescent="0.2">
      <c r="C47" s="3"/>
      <c r="F47" s="21"/>
      <c r="M47" s="43"/>
    </row>
    <row r="48" spans="2:13" s="1" customFormat="1" ht="15.95" customHeight="1" x14ac:dyDescent="0.2">
      <c r="C48" s="33" t="s">
        <v>12</v>
      </c>
      <c r="D48" s="38">
        <f>COUNTIF(D$9:D$13,3)+COUNTIF(D$17:D$26,3)+COUNTIF(D$30:D$43,3)</f>
        <v>0</v>
      </c>
      <c r="E48" s="38">
        <f>COUNTIF(E$9:E$13,3)+COUNTIF(E$17:E$26,3)+COUNTIF(E$30:E$43,3)</f>
        <v>0</v>
      </c>
      <c r="F48" s="21"/>
      <c r="K48" s="63"/>
      <c r="M48" s="43"/>
    </row>
    <row r="49" spans="2:13" s="1" customFormat="1" ht="15.95" customHeight="1" x14ac:dyDescent="0.2">
      <c r="C49" s="33" t="s">
        <v>13</v>
      </c>
      <c r="D49" s="38">
        <f>COUNTIF(D$9:D$13,2)+COUNTIF(D$17:D$26,2)+COUNTIF(D$30:D$43,2)</f>
        <v>0</v>
      </c>
      <c r="E49" s="38">
        <f>COUNTIF(E$9:E$13,2)+COUNTIF(E$17:E$26,2)+COUNTIF(E$30:E$43,2)</f>
        <v>0</v>
      </c>
      <c r="F49" s="21"/>
      <c r="M49" s="43"/>
    </row>
    <row r="50" spans="2:13" s="1" customFormat="1" ht="15.95" customHeight="1" x14ac:dyDescent="0.2">
      <c r="C50" s="33" t="s">
        <v>14</v>
      </c>
      <c r="D50" s="38">
        <f>COUNTIF(D$9:D$13,1)+COUNTIF(D$17:D$26,1)+COUNTIF(D$30:D$43,1)</f>
        <v>0</v>
      </c>
      <c r="E50" s="38">
        <f>COUNTIF(E$9:E$13,1)+COUNTIF(E$17:E$26,1)+COUNTIF(E$30:E$43,1)</f>
        <v>0</v>
      </c>
      <c r="F50" s="21"/>
      <c r="M50" s="43"/>
    </row>
    <row r="51" spans="2:13" s="1" customFormat="1" ht="15.95" customHeight="1" x14ac:dyDescent="0.2">
      <c r="C51" s="33" t="s">
        <v>15</v>
      </c>
      <c r="D51" s="38">
        <f>IF($I$3="Project",(COUNTBLANK(D$9:D$13)+COUNTBLANK(D$17:D$26)+COUNTBLANK(D$30:D$42)),(COUNTBLANK(D$9:D$13)+COUNTBLANK(D$17:D$26)+COUNTBLANK(D$30:D$43)))</f>
        <v>28</v>
      </c>
      <c r="E51" s="38">
        <f>IF($I$3="Project",(COUNTBLANK(E$9:E$13)+COUNTBLANK(E$17:E$26)+COUNTBLANK(E$30:E$42)),(COUNTBLANK(E$9:E$13)+COUNTBLANK(E$17:E$26)+COUNTBLANK(E$30:E$43)))</f>
        <v>28</v>
      </c>
      <c r="F51" s="21"/>
      <c r="G51" s="82" t="str">
        <f>IF(D51&gt;0,"請評估所有能力要素",IF(G3="D","",IF(E51&gt;0,"請評估所有能力要素","")))</f>
        <v>請評估所有能力要素</v>
      </c>
      <c r="H51" s="82"/>
      <c r="I51" s="82"/>
      <c r="J51" s="82"/>
      <c r="M51" s="43"/>
    </row>
    <row r="52" spans="2:13" s="1" customFormat="1" ht="9.9499999999999993" customHeight="1" x14ac:dyDescent="0.2">
      <c r="B52" s="23"/>
      <c r="H52" s="27"/>
      <c r="I52" s="27"/>
      <c r="J52" s="27"/>
      <c r="K52" s="27"/>
      <c r="M52" s="43"/>
    </row>
    <row r="53" spans="2:13" s="1" customFormat="1" ht="9.9499999999999993" customHeight="1" x14ac:dyDescent="0.2">
      <c r="B53" s="23"/>
      <c r="H53" s="27"/>
      <c r="I53" s="27"/>
      <c r="J53" s="27"/>
      <c r="K53" s="27"/>
      <c r="M53" s="43"/>
    </row>
    <row r="54" spans="2:13" s="1" customFormat="1" ht="15.95" customHeight="1" x14ac:dyDescent="0.2">
      <c r="B54" s="23"/>
      <c r="C54" s="63" t="s">
        <v>89</v>
      </c>
      <c r="H54" s="27"/>
      <c r="I54" s="27"/>
      <c r="J54" s="27"/>
      <c r="K54" s="27"/>
      <c r="M54" s="43"/>
    </row>
    <row r="55" spans="2:13" s="1" customFormat="1" x14ac:dyDescent="0.2">
      <c r="B55" s="23"/>
      <c r="H55" s="27"/>
      <c r="I55" s="27"/>
      <c r="J55" s="27"/>
      <c r="K55" s="27"/>
      <c r="M55" s="43"/>
    </row>
    <row r="56" spans="2:13" s="1" customFormat="1" x14ac:dyDescent="0.2">
      <c r="B56" s="23"/>
      <c r="H56" s="27"/>
      <c r="I56" s="27"/>
      <c r="J56" s="27"/>
      <c r="K56" s="27"/>
      <c r="M56" s="43"/>
    </row>
    <row r="57" spans="2:13" s="1" customFormat="1" x14ac:dyDescent="0.2">
      <c r="B57" s="30" t="str">
        <f>Instructions操作指南!B20</f>
        <v>version 1.0</v>
      </c>
      <c r="H57" s="27"/>
      <c r="I57" s="27"/>
      <c r="J57" s="27"/>
      <c r="K57" s="27"/>
      <c r="M57" s="43"/>
    </row>
    <row r="58" spans="2:13" s="1" customFormat="1" x14ac:dyDescent="0.2">
      <c r="F58" s="21"/>
      <c r="M58" s="43"/>
    </row>
    <row r="59" spans="2:13" s="1" customFormat="1" x14ac:dyDescent="0.2">
      <c r="F59" s="21"/>
      <c r="M59" s="43"/>
    </row>
    <row r="60" spans="2:13" s="1" customFormat="1" x14ac:dyDescent="0.2">
      <c r="F60" s="21"/>
      <c r="M60" s="43"/>
    </row>
    <row r="61" spans="2:13" s="1" customFormat="1" x14ac:dyDescent="0.2">
      <c r="F61" s="21"/>
      <c r="M61" s="43"/>
    </row>
    <row r="62" spans="2:13" s="1" customFormat="1" x14ac:dyDescent="0.2">
      <c r="F62" s="21"/>
      <c r="M62" s="43"/>
    </row>
    <row r="63" spans="2:13" s="1" customFormat="1" x14ac:dyDescent="0.2">
      <c r="F63" s="21"/>
      <c r="M63" s="43"/>
    </row>
    <row r="64" spans="2:13" s="1" customFormat="1" x14ac:dyDescent="0.2">
      <c r="F64" s="21"/>
      <c r="M64" s="43"/>
    </row>
    <row r="65" spans="6:13" s="1" customFormat="1" x14ac:dyDescent="0.2">
      <c r="F65" s="21"/>
      <c r="M65" s="43"/>
    </row>
    <row r="66" spans="6:13" s="1" customFormat="1" x14ac:dyDescent="0.2">
      <c r="F66" s="21"/>
      <c r="M66" s="43"/>
    </row>
    <row r="67" spans="6:13" s="1" customFormat="1" x14ac:dyDescent="0.2">
      <c r="F67" s="21"/>
      <c r="M67" s="43"/>
    </row>
    <row r="68" spans="6:13" s="1" customFormat="1" x14ac:dyDescent="0.2">
      <c r="F68" s="21"/>
      <c r="M68" s="43"/>
    </row>
    <row r="69" spans="6:13" s="1" customFormat="1" x14ac:dyDescent="0.2">
      <c r="F69" s="21"/>
      <c r="M69" s="43"/>
    </row>
    <row r="70" spans="6:13" s="1" customFormat="1" x14ac:dyDescent="0.2">
      <c r="F70" s="21"/>
      <c r="M70" s="43"/>
    </row>
    <row r="71" spans="6:13" s="1" customFormat="1" x14ac:dyDescent="0.2">
      <c r="F71" s="21"/>
      <c r="M71" s="43"/>
    </row>
    <row r="72" spans="6:13" s="1" customFormat="1" x14ac:dyDescent="0.2">
      <c r="F72" s="21"/>
      <c r="M72" s="43"/>
    </row>
    <row r="73" spans="6:13" s="1" customFormat="1" x14ac:dyDescent="0.2">
      <c r="F73" s="21"/>
      <c r="M73" s="43"/>
    </row>
    <row r="74" spans="6:13" s="1" customFormat="1" x14ac:dyDescent="0.2">
      <c r="F74" s="21"/>
      <c r="M74" s="43"/>
    </row>
    <row r="75" spans="6:13" s="1" customFormat="1" x14ac:dyDescent="0.2">
      <c r="F75" s="21"/>
      <c r="M75" s="43"/>
    </row>
    <row r="76" spans="6:13" s="1" customFormat="1" x14ac:dyDescent="0.2">
      <c r="F76" s="21"/>
      <c r="M76" s="43"/>
    </row>
    <row r="77" spans="6:13" s="1" customFormat="1" x14ac:dyDescent="0.2">
      <c r="F77" s="21"/>
      <c r="M77" s="43"/>
    </row>
    <row r="78" spans="6:13" s="1" customFormat="1" x14ac:dyDescent="0.2">
      <c r="F78" s="21"/>
      <c r="M78" s="43"/>
    </row>
    <row r="79" spans="6:13" s="1" customFormat="1" x14ac:dyDescent="0.2">
      <c r="F79" s="21"/>
      <c r="M79" s="43"/>
    </row>
    <row r="80" spans="6:13" s="1" customFormat="1" x14ac:dyDescent="0.2">
      <c r="F80" s="21"/>
      <c r="M80" s="43"/>
    </row>
    <row r="81" spans="6:13" s="1" customFormat="1" x14ac:dyDescent="0.2">
      <c r="F81" s="21"/>
      <c r="M81" s="43"/>
    </row>
    <row r="82" spans="6:13" s="1" customFormat="1" x14ac:dyDescent="0.2">
      <c r="F82" s="21"/>
      <c r="M82" s="43"/>
    </row>
    <row r="83" spans="6:13" s="1" customFormat="1" x14ac:dyDescent="0.2">
      <c r="F83" s="21"/>
      <c r="M83" s="43"/>
    </row>
    <row r="84" spans="6:13" s="1" customFormat="1" x14ac:dyDescent="0.2">
      <c r="F84" s="21"/>
      <c r="M84" s="43"/>
    </row>
    <row r="85" spans="6:13" s="1" customFormat="1" x14ac:dyDescent="0.2">
      <c r="F85" s="21"/>
      <c r="M85" s="43"/>
    </row>
    <row r="86" spans="6:13" s="1" customFormat="1" x14ac:dyDescent="0.2">
      <c r="F86" s="21"/>
      <c r="M86" s="43"/>
    </row>
    <row r="87" spans="6:13" s="1" customFormat="1" x14ac:dyDescent="0.2">
      <c r="F87" s="21"/>
      <c r="M87" s="43"/>
    </row>
    <row r="88" spans="6:13" s="1" customFormat="1" x14ac:dyDescent="0.2">
      <c r="F88" s="21"/>
      <c r="M88" s="43"/>
    </row>
    <row r="89" spans="6:13" s="1" customFormat="1" x14ac:dyDescent="0.2">
      <c r="F89" s="21"/>
      <c r="M89" s="43"/>
    </row>
    <row r="90" spans="6:13" s="1" customFormat="1" x14ac:dyDescent="0.2">
      <c r="F90" s="21"/>
      <c r="M90" s="43"/>
    </row>
    <row r="91" spans="6:13" s="1" customFormat="1" x14ac:dyDescent="0.2">
      <c r="F91" s="21"/>
      <c r="M91" s="43"/>
    </row>
    <row r="92" spans="6:13" s="1" customFormat="1" x14ac:dyDescent="0.2">
      <c r="F92" s="21"/>
      <c r="M92" s="43"/>
    </row>
    <row r="93" spans="6:13" s="1" customFormat="1" x14ac:dyDescent="0.2">
      <c r="F93" s="21"/>
      <c r="M93" s="43"/>
    </row>
    <row r="94" spans="6:13" s="1" customFormat="1" x14ac:dyDescent="0.2">
      <c r="F94" s="21"/>
      <c r="M94" s="43"/>
    </row>
    <row r="95" spans="6:13" s="1" customFormat="1" x14ac:dyDescent="0.2">
      <c r="F95" s="21"/>
      <c r="M95" s="43"/>
    </row>
    <row r="96" spans="6:13" s="1" customFormat="1" x14ac:dyDescent="0.2">
      <c r="F96" s="21"/>
      <c r="M96" s="43"/>
    </row>
    <row r="97" spans="2:13" s="1" customFormat="1" x14ac:dyDescent="0.2">
      <c r="F97" s="21"/>
      <c r="G97" s="1" t="s">
        <v>9</v>
      </c>
      <c r="M97" s="43"/>
    </row>
    <row r="98" spans="2:13" s="1" customFormat="1" x14ac:dyDescent="0.2">
      <c r="B98" s="23"/>
      <c r="D98" s="33" t="s">
        <v>7</v>
      </c>
      <c r="E98" s="39">
        <f>IF($I$3="Project",4,IF($I$3="Portfolio",6,5))</f>
        <v>4</v>
      </c>
      <c r="G98" s="35" t="s">
        <v>10</v>
      </c>
      <c r="H98" s="27"/>
      <c r="I98" s="27"/>
      <c r="J98" s="27"/>
      <c r="K98" s="27"/>
      <c r="M98" s="43"/>
    </row>
    <row r="99" spans="2:13" x14ac:dyDescent="0.2">
      <c r="B99" s="24"/>
      <c r="D99" s="33" t="s">
        <v>8</v>
      </c>
      <c r="E99" s="39">
        <f>IF(E98=4, 28,29)</f>
        <v>28</v>
      </c>
      <c r="G99" s="35" t="s">
        <v>16</v>
      </c>
      <c r="H99" s="26"/>
      <c r="I99" s="26"/>
      <c r="J99" s="26"/>
      <c r="K99" s="26"/>
    </row>
    <row r="100" spans="2:13" x14ac:dyDescent="0.2">
      <c r="G100" s="35" t="s">
        <v>17</v>
      </c>
    </row>
    <row r="101" spans="2:13" x14ac:dyDescent="0.2">
      <c r="G101" s="35" t="s">
        <v>18</v>
      </c>
    </row>
  </sheetData>
  <sheetProtection selectLockedCells="1"/>
  <mergeCells count="36">
    <mergeCell ref="G51:J51"/>
    <mergeCell ref="G33:J33"/>
    <mergeCell ref="G34:J34"/>
    <mergeCell ref="G35:J35"/>
    <mergeCell ref="G36:J36"/>
    <mergeCell ref="G37:J37"/>
    <mergeCell ref="G38:J38"/>
    <mergeCell ref="G39:J39"/>
    <mergeCell ref="G40:J40"/>
    <mergeCell ref="G41:J41"/>
    <mergeCell ref="G42:J42"/>
    <mergeCell ref="G43:J43"/>
    <mergeCell ref="G32:J32"/>
    <mergeCell ref="G18:J18"/>
    <mergeCell ref="G19:J19"/>
    <mergeCell ref="G20:J20"/>
    <mergeCell ref="G21:J21"/>
    <mergeCell ref="G22:J22"/>
    <mergeCell ref="G23:J23"/>
    <mergeCell ref="G24:J24"/>
    <mergeCell ref="G25:J25"/>
    <mergeCell ref="G26:J26"/>
    <mergeCell ref="G30:J30"/>
    <mergeCell ref="G31:J31"/>
    <mergeCell ref="G17:J17"/>
    <mergeCell ref="D3:E3"/>
    <mergeCell ref="D5:J5"/>
    <mergeCell ref="D6:J6"/>
    <mergeCell ref="B7:C7"/>
    <mergeCell ref="G7:J7"/>
    <mergeCell ref="G9:J9"/>
    <mergeCell ref="G10:J10"/>
    <mergeCell ref="G11:J11"/>
    <mergeCell ref="G12:J12"/>
    <mergeCell ref="G13:J13"/>
    <mergeCell ref="B5:C6"/>
  </mergeCells>
  <phoneticPr fontId="10" type="noConversion"/>
  <conditionalFormatting sqref="D9:E13">
    <cfRule type="cellIs" dxfId="11" priority="10" operator="equal">
      <formula>2</formula>
    </cfRule>
    <cfRule type="cellIs" dxfId="10" priority="11" operator="equal">
      <formula>3</formula>
    </cfRule>
    <cfRule type="cellIs" dxfId="9" priority="12" operator="equal">
      <formula>1</formula>
    </cfRule>
  </conditionalFormatting>
  <conditionalFormatting sqref="D17:E17">
    <cfRule type="cellIs" dxfId="8" priority="7" operator="equal">
      <formula>2</formula>
    </cfRule>
    <cfRule type="cellIs" dxfId="7" priority="8" operator="equal">
      <formula>3</formula>
    </cfRule>
    <cfRule type="cellIs" dxfId="6" priority="9" operator="equal">
      <formula>1</formula>
    </cfRule>
  </conditionalFormatting>
  <conditionalFormatting sqref="D18:E26">
    <cfRule type="cellIs" dxfId="5" priority="4" operator="equal">
      <formula>2</formula>
    </cfRule>
    <cfRule type="cellIs" dxfId="4" priority="5" operator="equal">
      <formula>3</formula>
    </cfRule>
    <cfRule type="cellIs" dxfId="3" priority="6" operator="equal">
      <formula>1</formula>
    </cfRule>
  </conditionalFormatting>
  <conditionalFormatting sqref="D30:E43">
    <cfRule type="cellIs" dxfId="2" priority="1" operator="equal">
      <formula>2</formula>
    </cfRule>
    <cfRule type="cellIs" dxfId="1" priority="2" operator="equal">
      <formula>3</formula>
    </cfRule>
    <cfRule type="cellIs" dxfId="0" priority="3" operator="equal">
      <formula>1</formula>
    </cfRule>
  </conditionalFormatting>
  <dataValidations count="5">
    <dataValidation type="whole" allowBlank="1" showDropDown="1" showInputMessage="1" showErrorMessage="1" sqref="D9:E13 D17:E26 D30:E43" xr:uid="{00000000-0002-0000-0200-000000000000}">
      <formula1>1</formula1>
      <formula2>3</formula2>
    </dataValidation>
    <dataValidation type="list" allowBlank="1" showDropDown="1" showInputMessage="1" showErrorMessage="1" sqref="G3" xr:uid="{00000000-0002-0000-0200-000001000000}">
      <formula1>"A, B, C, D"</formula1>
    </dataValidation>
    <dataValidation allowBlank="1" showDropDown="1" showInputMessage="1" showErrorMessage="1" sqref="D28:E29" xr:uid="{00000000-0002-0000-0200-000002000000}"/>
    <dataValidation type="whole" allowBlank="1" showInputMessage="1" showErrorMessage="1" sqref="F9:F13 F17:F26 F30:F43" xr:uid="{00000000-0002-0000-0200-000003000000}">
      <formula1>0</formula1>
      <formula2>10</formula2>
    </dataValidation>
    <dataValidation type="list" allowBlank="1" showInputMessage="1" showErrorMessage="1" sqref="I3" xr:uid="{00000000-0002-0000-0200-000004000000}">
      <formula1>"Project, Programme, Portfolio"</formula1>
    </dataValidation>
  </dataValidations>
  <pageMargins left="0.75000000000000011" right="0.75000000000000011" top="0.5" bottom="0.5" header="0.5" footer="0.5"/>
  <pageSetup paperSize="9" orientation="landscape" horizontalDpi="4294967292" verticalDpi="4294967292" r:id="rId1"/>
  <headerFooter>
    <oddFooter>&amp;L&amp;K000000IPMA ICR Handbook_x000D_&amp;KFF0000IPMA Internal Document&amp;C&amp;K000000Page &amp;P of &amp;N&amp;R&amp;K000000Self-Assessment_x000D_v0.5, 20.06.2016</oddFooter>
  </headerFooter>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Instructions操作指南</vt:lpstr>
      <vt:lpstr>Example範例</vt:lpstr>
      <vt:lpstr>Candidate Scores候選人分數</vt:lpstr>
      <vt:lpstr>'Candidate Scores候選人分數'!Print_Area</vt:lpstr>
      <vt:lpstr>Example範例!Print_Area</vt:lpstr>
      <vt:lpstr>Instructions操作指南!Print_Area</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Duncan</dc:creator>
  <cp:lastModifiedBy>user</cp:lastModifiedBy>
  <cp:lastPrinted>2020-01-31T04:14:17Z</cp:lastPrinted>
  <dcterms:created xsi:type="dcterms:W3CDTF">2016-04-15T13:56:41Z</dcterms:created>
  <dcterms:modified xsi:type="dcterms:W3CDTF">2020-02-01T11:03:10Z</dcterms:modified>
</cp:coreProperties>
</file>